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tnambj\AppData\Roaming\OpenText\DM\Temp\"/>
    </mc:Choice>
  </mc:AlternateContent>
  <xr:revisionPtr revIDLastSave="0" documentId="8_{7393C71F-3347-4A1C-8809-9AABEA28F869}" xr6:coauthVersionLast="47" xr6:coauthVersionMax="47" xr10:uidLastSave="{00000000-0000-0000-0000-000000000000}"/>
  <bookViews>
    <workbookView xWindow="24684" yWindow="2352" windowWidth="17280" windowHeight="8880" firstSheet="1" activeTab="1" xr2:uid="{00000000-000D-0000-FFFF-FFFF00000000}"/>
  </bookViews>
  <sheets>
    <sheet name="Territory List" sheetId="8" state="hidden" r:id="rId1"/>
    <sheet name="Comp Info" sheetId="10" r:id="rId2"/>
    <sheet name="Commercial 1" sheetId="1" r:id="rId3"/>
    <sheet name="Commercial 2" sheetId="5" r:id="rId4"/>
    <sheet name="Commercial 3" sheetId="2" r:id="rId5"/>
    <sheet name="Commercial 4" sheetId="7" r:id="rId6"/>
    <sheet name="Commercial 5" sheetId="15" r:id="rId7"/>
    <sheet name="Taxi 1" sheetId="13" state="hidden" r:id="rId8"/>
    <sheet name="Taxi 2" sheetId="14" state="hidden" r:id="rId9"/>
    <sheet name="Interurban 1" sheetId="11" r:id="rId10"/>
    <sheet name="Interurban 2" sheetId="12" r:id="rId11"/>
    <sheet name="Interurban 3" sheetId="17" r:id="rId12"/>
    <sheet name="Interurban 4" sheetId="16" r:id="rId13"/>
    <sheet name="Codes" sheetId="9" state="hidden" r:id="rId14"/>
  </sheets>
  <definedNames>
    <definedName name="DaysList">Codes!$G$1:$G$32</definedName>
    <definedName name="MonthsList">Codes!$H$1:$H$13</definedName>
    <definedName name="NSCompany">Codes!$A$1:$A$55</definedName>
    <definedName name="StatusList">Codes!$D$1:$D$3</definedName>
    <definedName name="YearsList">Codes!$I$1:$I$26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3" i="17" l="1"/>
  <c r="J43" i="17"/>
  <c r="I43" i="17"/>
  <c r="G43" i="17"/>
  <c r="F43" i="17"/>
  <c r="E43" i="17"/>
  <c r="D43" i="17"/>
  <c r="C43" i="17"/>
  <c r="L42" i="17"/>
  <c r="H42" i="17"/>
  <c r="M42" i="17" s="1"/>
  <c r="L41" i="17"/>
  <c r="L43" i="17" s="1"/>
  <c r="H41" i="17"/>
  <c r="H43" i="17" s="1"/>
  <c r="L40" i="17"/>
  <c r="K40" i="17"/>
  <c r="J40" i="17"/>
  <c r="I40" i="17"/>
  <c r="H40" i="17"/>
  <c r="G40" i="17"/>
  <c r="F40" i="17"/>
  <c r="E40" i="17"/>
  <c r="D40" i="17"/>
  <c r="C40" i="17"/>
  <c r="L39" i="17"/>
  <c r="H39" i="17"/>
  <c r="M39" i="17" s="1"/>
  <c r="L38" i="17"/>
  <c r="M38" i="17" s="1"/>
  <c r="M40" i="17" s="1"/>
  <c r="H38" i="17"/>
  <c r="K37" i="17"/>
  <c r="J37" i="17"/>
  <c r="I37" i="17"/>
  <c r="H37" i="17"/>
  <c r="G37" i="17"/>
  <c r="F37" i="17"/>
  <c r="E37" i="17"/>
  <c r="D37" i="17"/>
  <c r="C37" i="17"/>
  <c r="L36" i="17"/>
  <c r="H36" i="17"/>
  <c r="M36" i="17" s="1"/>
  <c r="L35" i="17"/>
  <c r="L37" i="17" s="1"/>
  <c r="H35" i="17"/>
  <c r="M35" i="17" s="1"/>
  <c r="M37" i="17" s="1"/>
  <c r="K34" i="17"/>
  <c r="J34" i="17"/>
  <c r="I34" i="17"/>
  <c r="H34" i="17"/>
  <c r="G34" i="17"/>
  <c r="F34" i="17"/>
  <c r="E34" i="17"/>
  <c r="D34" i="17"/>
  <c r="C34" i="17"/>
  <c r="L33" i="17"/>
  <c r="H33" i="17"/>
  <c r="M33" i="17" s="1"/>
  <c r="L32" i="17"/>
  <c r="M32" i="17" s="1"/>
  <c r="M34" i="17" s="1"/>
  <c r="H32" i="17"/>
  <c r="K31" i="17"/>
  <c r="J31" i="17"/>
  <c r="I31" i="17"/>
  <c r="H31" i="17"/>
  <c r="G31" i="17"/>
  <c r="F31" i="17"/>
  <c r="E31" i="17"/>
  <c r="D31" i="17"/>
  <c r="C31" i="17"/>
  <c r="L30" i="17"/>
  <c r="M30" i="17" s="1"/>
  <c r="H30" i="17"/>
  <c r="L29" i="17"/>
  <c r="L31" i="17" s="1"/>
  <c r="H29" i="17"/>
  <c r="M29" i="17" s="1"/>
  <c r="M31" i="17" s="1"/>
  <c r="K28" i="17"/>
  <c r="J28" i="17"/>
  <c r="I28" i="17"/>
  <c r="H28" i="17"/>
  <c r="G28" i="17"/>
  <c r="F28" i="17"/>
  <c r="E28" i="17"/>
  <c r="D28" i="17"/>
  <c r="C28" i="17"/>
  <c r="L27" i="17"/>
  <c r="H27" i="17"/>
  <c r="M27" i="17" s="1"/>
  <c r="L26" i="17"/>
  <c r="L28" i="17" s="1"/>
  <c r="H26" i="17"/>
  <c r="M26" i="17" s="1"/>
  <c r="M28" i="17" s="1"/>
  <c r="M25" i="17"/>
  <c r="L25" i="17"/>
  <c r="K25" i="17"/>
  <c r="J25" i="17"/>
  <c r="I25" i="17"/>
  <c r="H25" i="17"/>
  <c r="G25" i="17"/>
  <c r="F25" i="17"/>
  <c r="E25" i="17"/>
  <c r="D25" i="17"/>
  <c r="C25" i="17"/>
  <c r="L24" i="17"/>
  <c r="M24" i="17" s="1"/>
  <c r="H24" i="17"/>
  <c r="M23" i="17"/>
  <c r="L23" i="17"/>
  <c r="H23" i="17"/>
  <c r="K22" i="17"/>
  <c r="J22" i="17"/>
  <c r="I22" i="17"/>
  <c r="H22" i="17"/>
  <c r="G22" i="17"/>
  <c r="F22" i="17"/>
  <c r="E22" i="17"/>
  <c r="D22" i="17"/>
  <c r="C22" i="17"/>
  <c r="L21" i="17"/>
  <c r="H21" i="17"/>
  <c r="M21" i="17" s="1"/>
  <c r="L20" i="17"/>
  <c r="L22" i="17" s="1"/>
  <c r="H20" i="17"/>
  <c r="M20" i="17" s="1"/>
  <c r="M22" i="17" s="1"/>
  <c r="L19" i="17"/>
  <c r="K19" i="17"/>
  <c r="J19" i="17"/>
  <c r="I19" i="17"/>
  <c r="G19" i="17"/>
  <c r="F19" i="17"/>
  <c r="E19" i="17"/>
  <c r="D19" i="17"/>
  <c r="C19" i="17"/>
  <c r="L18" i="17"/>
  <c r="H18" i="17"/>
  <c r="M18" i="17" s="1"/>
  <c r="M17" i="17"/>
  <c r="M19" i="17" s="1"/>
  <c r="L17" i="17"/>
  <c r="H17" i="17"/>
  <c r="H19" i="17" s="1"/>
  <c r="M4" i="17"/>
  <c r="M3" i="17"/>
  <c r="C2" i="17"/>
  <c r="M1" i="17"/>
  <c r="K43" i="16"/>
  <c r="J43" i="16"/>
  <c r="I43" i="16"/>
  <c r="H43" i="16"/>
  <c r="G43" i="16"/>
  <c r="F43" i="16"/>
  <c r="E43" i="16"/>
  <c r="D43" i="16"/>
  <c r="C43" i="16"/>
  <c r="L42" i="16"/>
  <c r="H42" i="16"/>
  <c r="M42" i="16" s="1"/>
  <c r="L41" i="16"/>
  <c r="L43" i="16" s="1"/>
  <c r="H41" i="16"/>
  <c r="M41" i="16" s="1"/>
  <c r="M43" i="16" s="1"/>
  <c r="M40" i="16"/>
  <c r="K40" i="16"/>
  <c r="J40" i="16"/>
  <c r="I40" i="16"/>
  <c r="H40" i="16"/>
  <c r="G40" i="16"/>
  <c r="F40" i="16"/>
  <c r="E40" i="16"/>
  <c r="D40" i="16"/>
  <c r="C40" i="16"/>
  <c r="L39" i="16"/>
  <c r="M39" i="16" s="1"/>
  <c r="H39" i="16"/>
  <c r="M38" i="16"/>
  <c r="L38" i="16"/>
  <c r="L40" i="16" s="1"/>
  <c r="H38" i="16"/>
  <c r="K37" i="16"/>
  <c r="J37" i="16"/>
  <c r="I37" i="16"/>
  <c r="H37" i="16"/>
  <c r="G37" i="16"/>
  <c r="F37" i="16"/>
  <c r="E37" i="16"/>
  <c r="D37" i="16"/>
  <c r="C37" i="16"/>
  <c r="L36" i="16"/>
  <c r="H36" i="16"/>
  <c r="M36" i="16" s="1"/>
  <c r="L35" i="16"/>
  <c r="L37" i="16" s="1"/>
  <c r="H35" i="16"/>
  <c r="M35" i="16" s="1"/>
  <c r="M37" i="16" s="1"/>
  <c r="L34" i="16"/>
  <c r="K34" i="16"/>
  <c r="J34" i="16"/>
  <c r="I34" i="16"/>
  <c r="G34" i="16"/>
  <c r="F34" i="16"/>
  <c r="E34" i="16"/>
  <c r="D34" i="16"/>
  <c r="C34" i="16"/>
  <c r="L33" i="16"/>
  <c r="H33" i="16"/>
  <c r="M33" i="16" s="1"/>
  <c r="M32" i="16"/>
  <c r="M34" i="16" s="1"/>
  <c r="L32" i="16"/>
  <c r="H32" i="16"/>
  <c r="H34" i="16" s="1"/>
  <c r="K31" i="16"/>
  <c r="J31" i="16"/>
  <c r="I31" i="16"/>
  <c r="H31" i="16"/>
  <c r="G31" i="16"/>
  <c r="F31" i="16"/>
  <c r="E31" i="16"/>
  <c r="D31" i="16"/>
  <c r="C31" i="16"/>
  <c r="M30" i="16"/>
  <c r="L30" i="16"/>
  <c r="H30" i="16"/>
  <c r="L29" i="16"/>
  <c r="L31" i="16" s="1"/>
  <c r="H29" i="16"/>
  <c r="M29" i="16" s="1"/>
  <c r="M31" i="16" s="1"/>
  <c r="K28" i="16"/>
  <c r="J28" i="16"/>
  <c r="I28" i="16"/>
  <c r="G28" i="16"/>
  <c r="F28" i="16"/>
  <c r="E28" i="16"/>
  <c r="D28" i="16"/>
  <c r="C28" i="16"/>
  <c r="L27" i="16"/>
  <c r="H27" i="16"/>
  <c r="M27" i="16" s="1"/>
  <c r="L26" i="16"/>
  <c r="L28" i="16" s="1"/>
  <c r="H26" i="16"/>
  <c r="H28" i="16" s="1"/>
  <c r="L25" i="16"/>
  <c r="K25" i="16"/>
  <c r="J25" i="16"/>
  <c r="I25" i="16"/>
  <c r="H25" i="16"/>
  <c r="G25" i="16"/>
  <c r="F25" i="16"/>
  <c r="E25" i="16"/>
  <c r="D25" i="16"/>
  <c r="C25" i="16"/>
  <c r="M24" i="16"/>
  <c r="L24" i="16"/>
  <c r="H24" i="16"/>
  <c r="L23" i="16"/>
  <c r="H23" i="16"/>
  <c r="M23" i="16" s="1"/>
  <c r="M25" i="16" s="1"/>
  <c r="K22" i="16"/>
  <c r="J22" i="16"/>
  <c r="I22" i="16"/>
  <c r="H22" i="16"/>
  <c r="G22" i="16"/>
  <c r="F22" i="16"/>
  <c r="E22" i="16"/>
  <c r="D22" i="16"/>
  <c r="C22" i="16"/>
  <c r="L21" i="16"/>
  <c r="H21" i="16"/>
  <c r="M21" i="16" s="1"/>
  <c r="L20" i="16"/>
  <c r="L22" i="16" s="1"/>
  <c r="H20" i="16"/>
  <c r="M20" i="16" s="1"/>
  <c r="M22" i="16" s="1"/>
  <c r="L19" i="16"/>
  <c r="K19" i="16"/>
  <c r="J19" i="16"/>
  <c r="I19" i="16"/>
  <c r="H19" i="16"/>
  <c r="G19" i="16"/>
  <c r="F19" i="16"/>
  <c r="E19" i="16"/>
  <c r="D19" i="16"/>
  <c r="C19" i="16"/>
  <c r="L18" i="16"/>
  <c r="H18" i="16"/>
  <c r="M18" i="16" s="1"/>
  <c r="L17" i="16"/>
  <c r="M17" i="16" s="1"/>
  <c r="M19" i="16" s="1"/>
  <c r="H17" i="16"/>
  <c r="M4" i="16"/>
  <c r="M3" i="16"/>
  <c r="C2" i="16"/>
  <c r="M1" i="16"/>
  <c r="K43" i="15"/>
  <c r="J43" i="15"/>
  <c r="I43" i="15"/>
  <c r="G43" i="15"/>
  <c r="F43" i="15"/>
  <c r="E43" i="15"/>
  <c r="D43" i="15"/>
  <c r="C43" i="15"/>
  <c r="L42" i="15"/>
  <c r="H42" i="15"/>
  <c r="M42" i="15" s="1"/>
  <c r="L41" i="15"/>
  <c r="L43" i="15" s="1"/>
  <c r="H41" i="15"/>
  <c r="M41" i="15" s="1"/>
  <c r="M43" i="15" s="1"/>
  <c r="K40" i="15"/>
  <c r="J40" i="15"/>
  <c r="I40" i="15"/>
  <c r="H40" i="15"/>
  <c r="G40" i="15"/>
  <c r="F40" i="15"/>
  <c r="E40" i="15"/>
  <c r="D40" i="15"/>
  <c r="C40" i="15"/>
  <c r="M39" i="15"/>
  <c r="L39" i="15"/>
  <c r="H39" i="15"/>
  <c r="L38" i="15"/>
  <c r="L40" i="15" s="1"/>
  <c r="H38" i="15"/>
  <c r="M38" i="15" s="1"/>
  <c r="M40" i="15" s="1"/>
  <c r="K37" i="15"/>
  <c r="J37" i="15"/>
  <c r="I37" i="15"/>
  <c r="H37" i="15"/>
  <c r="G37" i="15"/>
  <c r="F37" i="15"/>
  <c r="E37" i="15"/>
  <c r="D37" i="15"/>
  <c r="C37" i="15"/>
  <c r="L36" i="15"/>
  <c r="M36" i="15" s="1"/>
  <c r="H36" i="15"/>
  <c r="L35" i="15"/>
  <c r="M35" i="15" s="1"/>
  <c r="M37" i="15" s="1"/>
  <c r="H35" i="15"/>
  <c r="L34" i="15"/>
  <c r="K34" i="15"/>
  <c r="J34" i="15"/>
  <c r="I34" i="15"/>
  <c r="H34" i="15"/>
  <c r="G34" i="15"/>
  <c r="F34" i="15"/>
  <c r="E34" i="15"/>
  <c r="D34" i="15"/>
  <c r="C34" i="15"/>
  <c r="L33" i="15"/>
  <c r="H33" i="15"/>
  <c r="M33" i="15" s="1"/>
  <c r="L32" i="15"/>
  <c r="H32" i="15"/>
  <c r="M32" i="15" s="1"/>
  <c r="M34" i="15" s="1"/>
  <c r="L31" i="15"/>
  <c r="K31" i="15"/>
  <c r="J31" i="15"/>
  <c r="I31" i="15"/>
  <c r="G31" i="15"/>
  <c r="F31" i="15"/>
  <c r="E31" i="15"/>
  <c r="D31" i="15"/>
  <c r="C31" i="15"/>
  <c r="L30" i="15"/>
  <c r="H30" i="15"/>
  <c r="M30" i="15" s="1"/>
  <c r="M29" i="15"/>
  <c r="M31" i="15" s="1"/>
  <c r="L29" i="15"/>
  <c r="H29" i="15"/>
  <c r="H31" i="15" s="1"/>
  <c r="K28" i="15"/>
  <c r="J28" i="15"/>
  <c r="I28" i="15"/>
  <c r="H28" i="15"/>
  <c r="G28" i="15"/>
  <c r="F28" i="15"/>
  <c r="E28" i="15"/>
  <c r="D28" i="15"/>
  <c r="C28" i="15"/>
  <c r="M27" i="15"/>
  <c r="L27" i="15"/>
  <c r="H27" i="15"/>
  <c r="L26" i="15"/>
  <c r="L28" i="15" s="1"/>
  <c r="H26" i="15"/>
  <c r="K25" i="15"/>
  <c r="J25" i="15"/>
  <c r="I25" i="15"/>
  <c r="G25" i="15"/>
  <c r="F25" i="15"/>
  <c r="E25" i="15"/>
  <c r="D25" i="15"/>
  <c r="C25" i="15"/>
  <c r="L24" i="15"/>
  <c r="H24" i="15"/>
  <c r="M24" i="15" s="1"/>
  <c r="L23" i="15"/>
  <c r="L25" i="15" s="1"/>
  <c r="H23" i="15"/>
  <c r="M23" i="15" s="1"/>
  <c r="M25" i="15" s="1"/>
  <c r="L22" i="15"/>
  <c r="K22" i="15"/>
  <c r="J22" i="15"/>
  <c r="I22" i="15"/>
  <c r="H22" i="15"/>
  <c r="G22" i="15"/>
  <c r="F22" i="15"/>
  <c r="E22" i="15"/>
  <c r="D22" i="15"/>
  <c r="C22" i="15"/>
  <c r="M21" i="15"/>
  <c r="L21" i="15"/>
  <c r="H21" i="15"/>
  <c r="M20" i="15"/>
  <c r="M22" i="15" s="1"/>
  <c r="L20" i="15"/>
  <c r="H20" i="15"/>
  <c r="K19" i="15"/>
  <c r="J19" i="15"/>
  <c r="I19" i="15"/>
  <c r="H19" i="15"/>
  <c r="G19" i="15"/>
  <c r="F19" i="15"/>
  <c r="E19" i="15"/>
  <c r="D19" i="15"/>
  <c r="C19" i="15"/>
  <c r="L18" i="15"/>
  <c r="M18" i="15" s="1"/>
  <c r="H18" i="15"/>
  <c r="L17" i="15"/>
  <c r="L19" i="15" s="1"/>
  <c r="H17" i="15"/>
  <c r="M17" i="15" s="1"/>
  <c r="M19" i="15" s="1"/>
  <c r="M4" i="15"/>
  <c r="M3" i="15"/>
  <c r="C2" i="15"/>
  <c r="M1" i="15"/>
  <c r="L34" i="17" l="1"/>
  <c r="M41" i="17"/>
  <c r="M43" i="17" s="1"/>
  <c r="M26" i="16"/>
  <c r="M28" i="16" s="1"/>
  <c r="H25" i="15"/>
  <c r="L37" i="15"/>
  <c r="H43" i="15"/>
  <c r="M26" i="15"/>
  <c r="M28" i="15" s="1"/>
  <c r="I13" i="9" l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K43" i="14"/>
  <c r="J43" i="14"/>
  <c r="I43" i="14"/>
  <c r="G43" i="14"/>
  <c r="F43" i="14"/>
  <c r="E43" i="14"/>
  <c r="D43" i="14"/>
  <c r="C43" i="14"/>
  <c r="L42" i="14"/>
  <c r="M42" i="14" s="1"/>
  <c r="H42" i="14"/>
  <c r="L41" i="14"/>
  <c r="L43" i="14" s="1"/>
  <c r="H41" i="14"/>
  <c r="H43" i="14" s="1"/>
  <c r="K40" i="14"/>
  <c r="J40" i="14"/>
  <c r="I40" i="14"/>
  <c r="G40" i="14"/>
  <c r="F40" i="14"/>
  <c r="E40" i="14"/>
  <c r="D40" i="14"/>
  <c r="C40" i="14"/>
  <c r="M39" i="14"/>
  <c r="L39" i="14"/>
  <c r="H39" i="14"/>
  <c r="L38" i="14"/>
  <c r="L40" i="14" s="1"/>
  <c r="H38" i="14"/>
  <c r="H40" i="14" s="1"/>
  <c r="K37" i="14"/>
  <c r="J37" i="14"/>
  <c r="I37" i="14"/>
  <c r="H37" i="14"/>
  <c r="G37" i="14"/>
  <c r="F37" i="14"/>
  <c r="E37" i="14"/>
  <c r="D37" i="14"/>
  <c r="C37" i="14"/>
  <c r="L36" i="14"/>
  <c r="H36" i="14"/>
  <c r="M35" i="14"/>
  <c r="M37" i="14" s="1"/>
  <c r="L35" i="14"/>
  <c r="L37" i="14" s="1"/>
  <c r="H35" i="14"/>
  <c r="L34" i="14"/>
  <c r="K34" i="14"/>
  <c r="J34" i="14"/>
  <c r="I34" i="14"/>
  <c r="G34" i="14"/>
  <c r="F34" i="14"/>
  <c r="E34" i="14"/>
  <c r="D34" i="14"/>
  <c r="C34" i="14"/>
  <c r="L33" i="14"/>
  <c r="H33" i="14"/>
  <c r="M33" i="14" s="1"/>
  <c r="L32" i="14"/>
  <c r="H32" i="14"/>
  <c r="M32" i="14" s="1"/>
  <c r="M34" i="14" s="1"/>
  <c r="K31" i="14"/>
  <c r="J31" i="14"/>
  <c r="I31" i="14"/>
  <c r="G31" i="14"/>
  <c r="F31" i="14"/>
  <c r="E31" i="14"/>
  <c r="D31" i="14"/>
  <c r="C31" i="14"/>
  <c r="L30" i="14"/>
  <c r="M30" i="14" s="1"/>
  <c r="H30" i="14"/>
  <c r="L29" i="14"/>
  <c r="L31" i="14" s="1"/>
  <c r="H29" i="14"/>
  <c r="H31" i="14" s="1"/>
  <c r="K28" i="14"/>
  <c r="J28" i="14"/>
  <c r="I28" i="14"/>
  <c r="H28" i="14"/>
  <c r="G28" i="14"/>
  <c r="F28" i="14"/>
  <c r="E28" i="14"/>
  <c r="D28" i="14"/>
  <c r="C28" i="14"/>
  <c r="M27" i="14"/>
  <c r="L27" i="14"/>
  <c r="H27" i="14"/>
  <c r="L26" i="14"/>
  <c r="M26" i="14" s="1"/>
  <c r="M28" i="14" s="1"/>
  <c r="H26" i="14"/>
  <c r="L25" i="14"/>
  <c r="K25" i="14"/>
  <c r="J25" i="14"/>
  <c r="I25" i="14"/>
  <c r="G25" i="14"/>
  <c r="F25" i="14"/>
  <c r="E25" i="14"/>
  <c r="D25" i="14"/>
  <c r="C25" i="14"/>
  <c r="L24" i="14"/>
  <c r="H24" i="14"/>
  <c r="M24" i="14" s="1"/>
  <c r="M23" i="14"/>
  <c r="M25" i="14" s="1"/>
  <c r="L23" i="14"/>
  <c r="H23" i="14"/>
  <c r="H25" i="14" s="1"/>
  <c r="L22" i="14"/>
  <c r="K22" i="14"/>
  <c r="J22" i="14"/>
  <c r="I22" i="14"/>
  <c r="G22" i="14"/>
  <c r="F22" i="14"/>
  <c r="E22" i="14"/>
  <c r="D22" i="14"/>
  <c r="C22" i="14"/>
  <c r="L21" i="14"/>
  <c r="H21" i="14"/>
  <c r="M21" i="14" s="1"/>
  <c r="L20" i="14"/>
  <c r="H20" i="14"/>
  <c r="H22" i="14" s="1"/>
  <c r="K19" i="14"/>
  <c r="J19" i="14"/>
  <c r="I19" i="14"/>
  <c r="G19" i="14"/>
  <c r="F19" i="14"/>
  <c r="E19" i="14"/>
  <c r="D19" i="14"/>
  <c r="C19" i="14"/>
  <c r="L18" i="14"/>
  <c r="M18" i="14" s="1"/>
  <c r="H18" i="14"/>
  <c r="L17" i="14"/>
  <c r="L19" i="14" s="1"/>
  <c r="H17" i="14"/>
  <c r="H19" i="14" s="1"/>
  <c r="C2" i="14"/>
  <c r="M1" i="14"/>
  <c r="K43" i="13"/>
  <c r="J43" i="13"/>
  <c r="I43" i="13"/>
  <c r="G43" i="13"/>
  <c r="F43" i="13"/>
  <c r="E43" i="13"/>
  <c r="D43" i="13"/>
  <c r="C43" i="13"/>
  <c r="L42" i="13"/>
  <c r="M42" i="13" s="1"/>
  <c r="H42" i="13"/>
  <c r="L41" i="13"/>
  <c r="H41" i="13"/>
  <c r="H43" i="13" s="1"/>
  <c r="L40" i="13"/>
  <c r="K40" i="13"/>
  <c r="J40" i="13"/>
  <c r="I40" i="13"/>
  <c r="G40" i="13"/>
  <c r="F40" i="13"/>
  <c r="E40" i="13"/>
  <c r="D40" i="13"/>
  <c r="C40" i="13"/>
  <c r="L39" i="13"/>
  <c r="H39" i="13"/>
  <c r="M39" i="13" s="1"/>
  <c r="L38" i="13"/>
  <c r="M38" i="13" s="1"/>
  <c r="M40" i="13" s="1"/>
  <c r="H38" i="13"/>
  <c r="H40" i="13" s="1"/>
  <c r="K37" i="13"/>
  <c r="J37" i="13"/>
  <c r="I37" i="13"/>
  <c r="G37" i="13"/>
  <c r="F37" i="13"/>
  <c r="E37" i="13"/>
  <c r="D37" i="13"/>
  <c r="C37" i="13"/>
  <c r="L36" i="13"/>
  <c r="H36" i="13"/>
  <c r="L35" i="13"/>
  <c r="L37" i="13" s="1"/>
  <c r="H35" i="13"/>
  <c r="H37" i="13" s="1"/>
  <c r="K34" i="13"/>
  <c r="J34" i="13"/>
  <c r="I34" i="13"/>
  <c r="G34" i="13"/>
  <c r="F34" i="13"/>
  <c r="E34" i="13"/>
  <c r="D34" i="13"/>
  <c r="C34" i="13"/>
  <c r="L33" i="13"/>
  <c r="M33" i="13" s="1"/>
  <c r="H33" i="13"/>
  <c r="L32" i="13"/>
  <c r="L34" i="13" s="1"/>
  <c r="H32" i="13"/>
  <c r="H34" i="13" s="1"/>
  <c r="K31" i="13"/>
  <c r="J31" i="13"/>
  <c r="I31" i="13"/>
  <c r="H31" i="13"/>
  <c r="G31" i="13"/>
  <c r="F31" i="13"/>
  <c r="E31" i="13"/>
  <c r="D31" i="13"/>
  <c r="C31" i="13"/>
  <c r="L30" i="13"/>
  <c r="H30" i="13"/>
  <c r="M30" i="13" s="1"/>
  <c r="L29" i="13"/>
  <c r="L31" i="13" s="1"/>
  <c r="H29" i="13"/>
  <c r="K28" i="13"/>
  <c r="J28" i="13"/>
  <c r="I28" i="13"/>
  <c r="H28" i="13"/>
  <c r="G28" i="13"/>
  <c r="F28" i="13"/>
  <c r="E28" i="13"/>
  <c r="D28" i="13"/>
  <c r="C28" i="13"/>
  <c r="L27" i="13"/>
  <c r="H27" i="13"/>
  <c r="L26" i="13"/>
  <c r="L28" i="13" s="1"/>
  <c r="H26" i="13"/>
  <c r="K25" i="13"/>
  <c r="J25" i="13"/>
  <c r="I25" i="13"/>
  <c r="G25" i="13"/>
  <c r="F25" i="13"/>
  <c r="E25" i="13"/>
  <c r="D25" i="13"/>
  <c r="C25" i="13"/>
  <c r="L24" i="13"/>
  <c r="H24" i="13"/>
  <c r="M24" i="13" s="1"/>
  <c r="L23" i="13"/>
  <c r="L25" i="13" s="1"/>
  <c r="H23" i="13"/>
  <c r="M23" i="13" s="1"/>
  <c r="M25" i="13" s="1"/>
  <c r="K22" i="13"/>
  <c r="J22" i="13"/>
  <c r="I22" i="13"/>
  <c r="G22" i="13"/>
  <c r="F22" i="13"/>
  <c r="E22" i="13"/>
  <c r="D22" i="13"/>
  <c r="C22" i="13"/>
  <c r="L21" i="13"/>
  <c r="M21" i="13" s="1"/>
  <c r="H21" i="13"/>
  <c r="L20" i="13"/>
  <c r="L22" i="13" s="1"/>
  <c r="H20" i="13"/>
  <c r="H22" i="13" s="1"/>
  <c r="K19" i="13"/>
  <c r="J19" i="13"/>
  <c r="I19" i="13"/>
  <c r="H19" i="13"/>
  <c r="G19" i="13"/>
  <c r="F19" i="13"/>
  <c r="E19" i="13"/>
  <c r="D19" i="13"/>
  <c r="C19" i="13"/>
  <c r="M18" i="13"/>
  <c r="L18" i="13"/>
  <c r="H18" i="13"/>
  <c r="L17" i="13"/>
  <c r="M17" i="13" s="1"/>
  <c r="M19" i="13" s="1"/>
  <c r="H17" i="13"/>
  <c r="C2" i="13"/>
  <c r="M1" i="13"/>
  <c r="K43" i="12"/>
  <c r="J43" i="12"/>
  <c r="I43" i="12"/>
  <c r="H43" i="12"/>
  <c r="G43" i="12"/>
  <c r="F43" i="12"/>
  <c r="E43" i="12"/>
  <c r="D43" i="12"/>
  <c r="C43" i="12"/>
  <c r="L42" i="12"/>
  <c r="H42" i="12"/>
  <c r="M42" i="12" s="1"/>
  <c r="L41" i="12"/>
  <c r="M41" i="12" s="1"/>
  <c r="M43" i="12" s="1"/>
  <c r="H41" i="12"/>
  <c r="K40" i="12"/>
  <c r="J40" i="12"/>
  <c r="I40" i="12"/>
  <c r="G40" i="12"/>
  <c r="F40" i="12"/>
  <c r="E40" i="12"/>
  <c r="D40" i="12"/>
  <c r="C40" i="12"/>
  <c r="L39" i="12"/>
  <c r="H39" i="12"/>
  <c r="M39" i="12" s="1"/>
  <c r="L38" i="12"/>
  <c r="L40" i="12" s="1"/>
  <c r="H38" i="12"/>
  <c r="H40" i="12" s="1"/>
  <c r="K37" i="12"/>
  <c r="J37" i="12"/>
  <c r="I37" i="12"/>
  <c r="H37" i="12"/>
  <c r="G37" i="12"/>
  <c r="F37" i="12"/>
  <c r="E37" i="12"/>
  <c r="D37" i="12"/>
  <c r="C37" i="12"/>
  <c r="L36" i="12"/>
  <c r="H36" i="12"/>
  <c r="M36" i="12" s="1"/>
  <c r="L35" i="12"/>
  <c r="L37" i="12" s="1"/>
  <c r="H35" i="12"/>
  <c r="L34" i="12"/>
  <c r="K34" i="12"/>
  <c r="J34" i="12"/>
  <c r="I34" i="12"/>
  <c r="G34" i="12"/>
  <c r="F34" i="12"/>
  <c r="E34" i="12"/>
  <c r="D34" i="12"/>
  <c r="C34" i="12"/>
  <c r="L33" i="12"/>
  <c r="M33" i="12" s="1"/>
  <c r="H33" i="12"/>
  <c r="L32" i="12"/>
  <c r="H32" i="12"/>
  <c r="H34" i="12" s="1"/>
  <c r="K31" i="12"/>
  <c r="J31" i="12"/>
  <c r="I31" i="12"/>
  <c r="G31" i="12"/>
  <c r="F31" i="12"/>
  <c r="E31" i="12"/>
  <c r="D31" i="12"/>
  <c r="C31" i="12"/>
  <c r="M30" i="12"/>
  <c r="L30" i="12"/>
  <c r="H30" i="12"/>
  <c r="L29" i="12"/>
  <c r="L31" i="12" s="1"/>
  <c r="H29" i="12"/>
  <c r="H31" i="12" s="1"/>
  <c r="K28" i="12"/>
  <c r="J28" i="12"/>
  <c r="I28" i="12"/>
  <c r="G28" i="12"/>
  <c r="F28" i="12"/>
  <c r="E28" i="12"/>
  <c r="D28" i="12"/>
  <c r="C28" i="12"/>
  <c r="L27" i="12"/>
  <c r="H27" i="12"/>
  <c r="M27" i="12" s="1"/>
  <c r="L26" i="12"/>
  <c r="L28" i="12" s="1"/>
  <c r="H26" i="12"/>
  <c r="H28" i="12" s="1"/>
  <c r="L25" i="12"/>
  <c r="K25" i="12"/>
  <c r="J25" i="12"/>
  <c r="I25" i="12"/>
  <c r="G25" i="12"/>
  <c r="F25" i="12"/>
  <c r="E25" i="12"/>
  <c r="D25" i="12"/>
  <c r="C25" i="12"/>
  <c r="L24" i="12"/>
  <c r="H24" i="12"/>
  <c r="L23" i="12"/>
  <c r="H23" i="12"/>
  <c r="H25" i="12" s="1"/>
  <c r="K22" i="12"/>
  <c r="J22" i="12"/>
  <c r="I22" i="12"/>
  <c r="G22" i="12"/>
  <c r="F22" i="12"/>
  <c r="E22" i="12"/>
  <c r="D22" i="12"/>
  <c r="C22" i="12"/>
  <c r="L21" i="12"/>
  <c r="H21" i="12"/>
  <c r="M21" i="12" s="1"/>
  <c r="L20" i="12"/>
  <c r="L22" i="12" s="1"/>
  <c r="H20" i="12"/>
  <c r="H22" i="12" s="1"/>
  <c r="K19" i="12"/>
  <c r="J19" i="12"/>
  <c r="I19" i="12"/>
  <c r="G19" i="12"/>
  <c r="F19" i="12"/>
  <c r="E19" i="12"/>
  <c r="D19" i="12"/>
  <c r="C19" i="12"/>
  <c r="L18" i="12"/>
  <c r="H18" i="12"/>
  <c r="L17" i="12"/>
  <c r="H17" i="12"/>
  <c r="H19" i="12" s="1"/>
  <c r="C2" i="12"/>
  <c r="M1" i="12"/>
  <c r="K43" i="11"/>
  <c r="J43" i="11"/>
  <c r="I43" i="11"/>
  <c r="G43" i="11"/>
  <c r="F43" i="11"/>
  <c r="E43" i="11"/>
  <c r="D43" i="11"/>
  <c r="C43" i="11"/>
  <c r="L42" i="11"/>
  <c r="H42" i="11"/>
  <c r="L41" i="11"/>
  <c r="L43" i="11" s="1"/>
  <c r="H41" i="11"/>
  <c r="H43" i="11" s="1"/>
  <c r="L40" i="11"/>
  <c r="K40" i="11"/>
  <c r="J40" i="11"/>
  <c r="I40" i="11"/>
  <c r="G40" i="11"/>
  <c r="F40" i="11"/>
  <c r="E40" i="11"/>
  <c r="D40" i="11"/>
  <c r="C40" i="11"/>
  <c r="L39" i="11"/>
  <c r="H39" i="11"/>
  <c r="L38" i="11"/>
  <c r="H38" i="11"/>
  <c r="H40" i="11" s="1"/>
  <c r="L37" i="11"/>
  <c r="K37" i="11"/>
  <c r="J37" i="11"/>
  <c r="I37" i="11"/>
  <c r="H37" i="11"/>
  <c r="G37" i="11"/>
  <c r="F37" i="11"/>
  <c r="E37" i="11"/>
  <c r="D37" i="11"/>
  <c r="C37" i="11"/>
  <c r="L36" i="11"/>
  <c r="H36" i="11"/>
  <c r="M36" i="11" s="1"/>
  <c r="L35" i="11"/>
  <c r="H35" i="11"/>
  <c r="K34" i="11"/>
  <c r="J34" i="11"/>
  <c r="I34" i="11"/>
  <c r="G34" i="11"/>
  <c r="F34" i="11"/>
  <c r="E34" i="11"/>
  <c r="D34" i="11"/>
  <c r="C34" i="11"/>
  <c r="L33" i="11"/>
  <c r="H33" i="11"/>
  <c r="L32" i="11"/>
  <c r="L34" i="11" s="1"/>
  <c r="H32" i="11"/>
  <c r="H34" i="11" s="1"/>
  <c r="L31" i="11"/>
  <c r="K31" i="11"/>
  <c r="J31" i="11"/>
  <c r="I31" i="11"/>
  <c r="G31" i="11"/>
  <c r="F31" i="11"/>
  <c r="E31" i="11"/>
  <c r="D31" i="11"/>
  <c r="C31" i="11"/>
  <c r="M30" i="11"/>
  <c r="L30" i="11"/>
  <c r="H30" i="11"/>
  <c r="L29" i="11"/>
  <c r="H29" i="11"/>
  <c r="H31" i="11" s="1"/>
  <c r="K28" i="11"/>
  <c r="J28" i="11"/>
  <c r="I28" i="11"/>
  <c r="G28" i="11"/>
  <c r="F28" i="11"/>
  <c r="E28" i="11"/>
  <c r="D28" i="11"/>
  <c r="C28" i="11"/>
  <c r="L27" i="11"/>
  <c r="H27" i="11"/>
  <c r="M27" i="11" s="1"/>
  <c r="L26" i="11"/>
  <c r="L28" i="11" s="1"/>
  <c r="H26" i="11"/>
  <c r="H28" i="11" s="1"/>
  <c r="K25" i="11"/>
  <c r="J25" i="11"/>
  <c r="I25" i="11"/>
  <c r="G25" i="11"/>
  <c r="F25" i="11"/>
  <c r="E25" i="11"/>
  <c r="D25" i="11"/>
  <c r="C25" i="11"/>
  <c r="L24" i="11"/>
  <c r="H24" i="11"/>
  <c r="L23" i="11"/>
  <c r="L25" i="11" s="1"/>
  <c r="H23" i="11"/>
  <c r="M23" i="11" s="1"/>
  <c r="M25" i="11" s="1"/>
  <c r="K22" i="11"/>
  <c r="J22" i="11"/>
  <c r="I22" i="11"/>
  <c r="G22" i="11"/>
  <c r="F22" i="11"/>
  <c r="E22" i="11"/>
  <c r="D22" i="11"/>
  <c r="C22" i="11"/>
  <c r="L21" i="11"/>
  <c r="H21" i="11"/>
  <c r="L20" i="11"/>
  <c r="L22" i="11" s="1"/>
  <c r="H20" i="11"/>
  <c r="H22" i="11" s="1"/>
  <c r="K19" i="11"/>
  <c r="J19" i="11"/>
  <c r="I19" i="11"/>
  <c r="G19" i="11"/>
  <c r="F19" i="11"/>
  <c r="E19" i="11"/>
  <c r="D19" i="11"/>
  <c r="C19" i="11"/>
  <c r="L18" i="11"/>
  <c r="H18" i="11"/>
  <c r="L17" i="11"/>
  <c r="L19" i="11" s="1"/>
  <c r="H17" i="11"/>
  <c r="H19" i="11" s="1"/>
  <c r="C2" i="11"/>
  <c r="M1" i="11"/>
  <c r="M21" i="11" l="1"/>
  <c r="M39" i="11"/>
  <c r="M24" i="12"/>
  <c r="H34" i="14"/>
  <c r="M36" i="14"/>
  <c r="M26" i="13"/>
  <c r="M28" i="13" s="1"/>
  <c r="M18" i="11"/>
  <c r="M35" i="12"/>
  <c r="M37" i="12" s="1"/>
  <c r="M38" i="12"/>
  <c r="M40" i="12" s="1"/>
  <c r="H25" i="13"/>
  <c r="M27" i="13"/>
  <c r="M36" i="13"/>
  <c r="M33" i="11"/>
  <c r="M41" i="13"/>
  <c r="M43" i="13" s="1"/>
  <c r="M42" i="11"/>
  <c r="M17" i="12"/>
  <c r="M19" i="12" s="1"/>
  <c r="M38" i="14"/>
  <c r="M40" i="14" s="1"/>
  <c r="M24" i="11"/>
  <c r="M35" i="11"/>
  <c r="M37" i="11" s="1"/>
  <c r="M38" i="11"/>
  <c r="M40" i="11" s="1"/>
  <c r="M18" i="12"/>
  <c r="L19" i="13"/>
  <c r="M32" i="13"/>
  <c r="M34" i="13" s="1"/>
  <c r="L43" i="13"/>
  <c r="M17" i="14"/>
  <c r="M19" i="14" s="1"/>
  <c r="L28" i="14"/>
  <c r="M41" i="14"/>
  <c r="M43" i="14" s="1"/>
  <c r="M35" i="13"/>
  <c r="M37" i="13" s="1"/>
  <c r="M20" i="14"/>
  <c r="M22" i="14" s="1"/>
  <c r="M29" i="13"/>
  <c r="M31" i="13" s="1"/>
  <c r="M20" i="13"/>
  <c r="M22" i="13" s="1"/>
  <c r="M29" i="14"/>
  <c r="M31" i="14" s="1"/>
  <c r="M20" i="12"/>
  <c r="M22" i="12" s="1"/>
  <c r="M26" i="12"/>
  <c r="M28" i="12" s="1"/>
  <c r="M29" i="12"/>
  <c r="M31" i="12" s="1"/>
  <c r="M23" i="12"/>
  <c r="M25" i="12" s="1"/>
  <c r="L19" i="12"/>
  <c r="M32" i="12"/>
  <c r="M34" i="12" s="1"/>
  <c r="L43" i="12"/>
  <c r="M17" i="11"/>
  <c r="M19" i="11" s="1"/>
  <c r="M41" i="11"/>
  <c r="M43" i="11" s="1"/>
  <c r="M20" i="11"/>
  <c r="M22" i="11" s="1"/>
  <c r="H25" i="11"/>
  <c r="M26" i="11"/>
  <c r="M28" i="11" s="1"/>
  <c r="M29" i="11"/>
  <c r="M31" i="11" s="1"/>
  <c r="M32" i="11"/>
  <c r="M34" i="11" s="1"/>
  <c r="L18" i="1"/>
  <c r="K43" i="5" l="1"/>
  <c r="K40" i="5"/>
  <c r="K37" i="5"/>
  <c r="K34" i="5"/>
  <c r="K31" i="5"/>
  <c r="K28" i="5"/>
  <c r="K25" i="5"/>
  <c r="K22" i="5"/>
  <c r="K19" i="5"/>
  <c r="K43" i="2"/>
  <c r="K40" i="2"/>
  <c r="K37" i="2"/>
  <c r="K34" i="2"/>
  <c r="K31" i="2"/>
  <c r="K28" i="2"/>
  <c r="K25" i="2"/>
  <c r="K22" i="2"/>
  <c r="K19" i="2"/>
  <c r="K43" i="7"/>
  <c r="K40" i="7"/>
  <c r="K37" i="7"/>
  <c r="K34" i="7"/>
  <c r="K31" i="7"/>
  <c r="K28" i="7"/>
  <c r="K25" i="7"/>
  <c r="K22" i="7"/>
  <c r="K19" i="7"/>
  <c r="K43" i="1"/>
  <c r="K40" i="1"/>
  <c r="K37" i="1"/>
  <c r="K34" i="1"/>
  <c r="K31" i="1"/>
  <c r="K28" i="1"/>
  <c r="K25" i="1"/>
  <c r="K22" i="1"/>
  <c r="K19" i="1"/>
  <c r="J43" i="5"/>
  <c r="J40" i="5"/>
  <c r="J37" i="5"/>
  <c r="J34" i="5"/>
  <c r="J31" i="5"/>
  <c r="J28" i="5"/>
  <c r="J25" i="5"/>
  <c r="J22" i="5"/>
  <c r="J19" i="5"/>
  <c r="J43" i="2"/>
  <c r="J40" i="2"/>
  <c r="J37" i="2"/>
  <c r="J34" i="2"/>
  <c r="J31" i="2"/>
  <c r="J28" i="2"/>
  <c r="J25" i="2"/>
  <c r="J22" i="2"/>
  <c r="J19" i="2"/>
  <c r="J43" i="7"/>
  <c r="J40" i="7"/>
  <c r="J37" i="7"/>
  <c r="J34" i="7"/>
  <c r="J31" i="7"/>
  <c r="J28" i="7"/>
  <c r="J25" i="7"/>
  <c r="J22" i="7"/>
  <c r="J19" i="7"/>
  <c r="J43" i="1"/>
  <c r="J40" i="1"/>
  <c r="J37" i="1"/>
  <c r="J34" i="1"/>
  <c r="J31" i="1"/>
  <c r="J28" i="1"/>
  <c r="J25" i="1"/>
  <c r="J22" i="1"/>
  <c r="J19" i="1"/>
  <c r="I43" i="5"/>
  <c r="I40" i="5"/>
  <c r="I37" i="5"/>
  <c r="I34" i="5"/>
  <c r="I31" i="5"/>
  <c r="I28" i="5"/>
  <c r="I25" i="5"/>
  <c r="I22" i="5"/>
  <c r="I19" i="5"/>
  <c r="I43" i="2"/>
  <c r="I40" i="2"/>
  <c r="I37" i="2"/>
  <c r="I34" i="2"/>
  <c r="I31" i="2"/>
  <c r="I28" i="2"/>
  <c r="I25" i="2"/>
  <c r="I22" i="2"/>
  <c r="I19" i="2"/>
  <c r="I43" i="7"/>
  <c r="I40" i="7"/>
  <c r="I37" i="7"/>
  <c r="I34" i="7"/>
  <c r="I31" i="7"/>
  <c r="I28" i="7"/>
  <c r="I25" i="7"/>
  <c r="I22" i="7"/>
  <c r="I19" i="7"/>
  <c r="I43" i="1"/>
  <c r="I40" i="1"/>
  <c r="I37" i="1"/>
  <c r="I34" i="1"/>
  <c r="I31" i="1"/>
  <c r="I28" i="1"/>
  <c r="I25" i="1"/>
  <c r="I22" i="1"/>
  <c r="I19" i="1"/>
  <c r="C2" i="2"/>
  <c r="C2" i="7"/>
  <c r="C2" i="5"/>
  <c r="M1" i="7"/>
  <c r="M1" i="2"/>
  <c r="M1" i="5"/>
  <c r="M1" i="1"/>
  <c r="C2" i="1"/>
  <c r="G43" i="2"/>
  <c r="F43" i="2"/>
  <c r="E43" i="2"/>
  <c r="D43" i="2"/>
  <c r="C43" i="2"/>
  <c r="L42" i="2"/>
  <c r="H42" i="2"/>
  <c r="L41" i="2"/>
  <c r="L43" i="2" s="1"/>
  <c r="H41" i="2"/>
  <c r="H43" i="2" s="1"/>
  <c r="G40" i="2"/>
  <c r="F40" i="2"/>
  <c r="E40" i="2"/>
  <c r="D40" i="2"/>
  <c r="C40" i="2"/>
  <c r="L39" i="2"/>
  <c r="H39" i="2"/>
  <c r="L38" i="2"/>
  <c r="L40" i="2" s="1"/>
  <c r="H38" i="2"/>
  <c r="G37" i="2"/>
  <c r="F37" i="2"/>
  <c r="E37" i="2"/>
  <c r="D37" i="2"/>
  <c r="C37" i="2"/>
  <c r="L36" i="2"/>
  <c r="H36" i="2"/>
  <c r="L35" i="2"/>
  <c r="L37" i="2" s="1"/>
  <c r="H35" i="2"/>
  <c r="H37" i="2" s="1"/>
  <c r="G34" i="2"/>
  <c r="F34" i="2"/>
  <c r="E34" i="2"/>
  <c r="D34" i="2"/>
  <c r="C34" i="2"/>
  <c r="L33" i="2"/>
  <c r="H33" i="2"/>
  <c r="L32" i="2"/>
  <c r="L34" i="2" s="1"/>
  <c r="H32" i="2"/>
  <c r="G31" i="2"/>
  <c r="F31" i="2"/>
  <c r="E31" i="2"/>
  <c r="D31" i="2"/>
  <c r="C31" i="2"/>
  <c r="L30" i="2"/>
  <c r="H30" i="2"/>
  <c r="L29" i="2"/>
  <c r="L31" i="2" s="1"/>
  <c r="H29" i="2"/>
  <c r="H31" i="2" s="1"/>
  <c r="G28" i="2"/>
  <c r="F28" i="2"/>
  <c r="E28" i="2"/>
  <c r="D28" i="2"/>
  <c r="C28" i="2"/>
  <c r="L27" i="2"/>
  <c r="H27" i="2"/>
  <c r="L26" i="2"/>
  <c r="L28" i="2" s="1"/>
  <c r="H26" i="2"/>
  <c r="G25" i="2"/>
  <c r="F25" i="2"/>
  <c r="E25" i="2"/>
  <c r="D25" i="2"/>
  <c r="C25" i="2"/>
  <c r="L24" i="2"/>
  <c r="H24" i="2"/>
  <c r="L23" i="2"/>
  <c r="L25" i="2" s="1"/>
  <c r="H23" i="2"/>
  <c r="H25" i="2" s="1"/>
  <c r="G22" i="2"/>
  <c r="F22" i="2"/>
  <c r="E22" i="2"/>
  <c r="D22" i="2"/>
  <c r="C22" i="2"/>
  <c r="L21" i="2"/>
  <c r="H21" i="2"/>
  <c r="L20" i="2"/>
  <c r="L22" i="2" s="1"/>
  <c r="H20" i="2"/>
  <c r="G19" i="2"/>
  <c r="F19" i="2"/>
  <c r="E19" i="2"/>
  <c r="D19" i="2"/>
  <c r="C19" i="2"/>
  <c r="L18" i="2"/>
  <c r="H18" i="2"/>
  <c r="L17" i="2"/>
  <c r="L19" i="2" s="1"/>
  <c r="H17" i="2"/>
  <c r="H19" i="2" s="1"/>
  <c r="G43" i="7"/>
  <c r="F43" i="7"/>
  <c r="E43" i="7"/>
  <c r="D43" i="7"/>
  <c r="C43" i="7"/>
  <c r="L42" i="7"/>
  <c r="H42" i="7"/>
  <c r="L41" i="7"/>
  <c r="L43" i="7" s="1"/>
  <c r="H41" i="7"/>
  <c r="G40" i="7"/>
  <c r="F40" i="7"/>
  <c r="E40" i="7"/>
  <c r="D40" i="7"/>
  <c r="C40" i="7"/>
  <c r="L39" i="7"/>
  <c r="H39" i="7"/>
  <c r="L38" i="7"/>
  <c r="L40" i="7" s="1"/>
  <c r="H38" i="7"/>
  <c r="H40" i="7" s="1"/>
  <c r="G37" i="7"/>
  <c r="F37" i="7"/>
  <c r="E37" i="7"/>
  <c r="D37" i="7"/>
  <c r="C37" i="7"/>
  <c r="L36" i="7"/>
  <c r="H36" i="7"/>
  <c r="L35" i="7"/>
  <c r="L37" i="7" s="1"/>
  <c r="H35" i="7"/>
  <c r="G34" i="7"/>
  <c r="F34" i="7"/>
  <c r="E34" i="7"/>
  <c r="D34" i="7"/>
  <c r="C34" i="7"/>
  <c r="L33" i="7"/>
  <c r="H33" i="7"/>
  <c r="L32" i="7"/>
  <c r="L34" i="7" s="1"/>
  <c r="H32" i="7"/>
  <c r="H34" i="7" s="1"/>
  <c r="G31" i="7"/>
  <c r="F31" i="7"/>
  <c r="E31" i="7"/>
  <c r="D31" i="7"/>
  <c r="C31" i="7"/>
  <c r="L30" i="7"/>
  <c r="H30" i="7"/>
  <c r="L29" i="7"/>
  <c r="L31" i="7" s="1"/>
  <c r="H29" i="7"/>
  <c r="G28" i="7"/>
  <c r="F28" i="7"/>
  <c r="E28" i="7"/>
  <c r="D28" i="7"/>
  <c r="C28" i="7"/>
  <c r="L27" i="7"/>
  <c r="H27" i="7"/>
  <c r="L26" i="7"/>
  <c r="L28" i="7" s="1"/>
  <c r="H26" i="7"/>
  <c r="H28" i="7" s="1"/>
  <c r="G25" i="7"/>
  <c r="F25" i="7"/>
  <c r="E25" i="7"/>
  <c r="D25" i="7"/>
  <c r="C25" i="7"/>
  <c r="L24" i="7"/>
  <c r="H24" i="7"/>
  <c r="L23" i="7"/>
  <c r="L25" i="7" s="1"/>
  <c r="H23" i="7"/>
  <c r="G22" i="7"/>
  <c r="F22" i="7"/>
  <c r="E22" i="7"/>
  <c r="D22" i="7"/>
  <c r="C22" i="7"/>
  <c r="L21" i="7"/>
  <c r="H21" i="7"/>
  <c r="L20" i="7"/>
  <c r="L22" i="7" s="1"/>
  <c r="H20" i="7"/>
  <c r="H22" i="7" s="1"/>
  <c r="G19" i="7"/>
  <c r="F19" i="7"/>
  <c r="E19" i="7"/>
  <c r="D19" i="7"/>
  <c r="C19" i="7"/>
  <c r="L18" i="7"/>
  <c r="H18" i="7"/>
  <c r="L17" i="7"/>
  <c r="L19" i="7" s="1"/>
  <c r="H17" i="7"/>
  <c r="G43" i="5"/>
  <c r="F43" i="5"/>
  <c r="E43" i="5"/>
  <c r="D43" i="5"/>
  <c r="C43" i="5"/>
  <c r="L42" i="5"/>
  <c r="H42" i="5"/>
  <c r="L41" i="5"/>
  <c r="L43" i="5" s="1"/>
  <c r="H41" i="5"/>
  <c r="H43" i="5" s="1"/>
  <c r="G40" i="5"/>
  <c r="F40" i="5"/>
  <c r="E40" i="5"/>
  <c r="D40" i="5"/>
  <c r="C40" i="5"/>
  <c r="L39" i="5"/>
  <c r="H39" i="5"/>
  <c r="L38" i="5"/>
  <c r="L40" i="5" s="1"/>
  <c r="H38" i="5"/>
  <c r="G37" i="5"/>
  <c r="F37" i="5"/>
  <c r="E37" i="5"/>
  <c r="D37" i="5"/>
  <c r="C37" i="5"/>
  <c r="L36" i="5"/>
  <c r="H36" i="5"/>
  <c r="L35" i="5"/>
  <c r="L37" i="5" s="1"/>
  <c r="H35" i="5"/>
  <c r="H37" i="5" s="1"/>
  <c r="G34" i="5"/>
  <c r="F34" i="5"/>
  <c r="E34" i="5"/>
  <c r="D34" i="5"/>
  <c r="C34" i="5"/>
  <c r="L33" i="5"/>
  <c r="H33" i="5"/>
  <c r="L32" i="5"/>
  <c r="L34" i="5" s="1"/>
  <c r="H32" i="5"/>
  <c r="G31" i="5"/>
  <c r="F31" i="5"/>
  <c r="E31" i="5"/>
  <c r="D31" i="5"/>
  <c r="C31" i="5"/>
  <c r="L30" i="5"/>
  <c r="H30" i="5"/>
  <c r="L29" i="5"/>
  <c r="L31" i="5" s="1"/>
  <c r="H29" i="5"/>
  <c r="H31" i="5" s="1"/>
  <c r="G28" i="5"/>
  <c r="F28" i="5"/>
  <c r="E28" i="5"/>
  <c r="D28" i="5"/>
  <c r="C28" i="5"/>
  <c r="L27" i="5"/>
  <c r="H27" i="5"/>
  <c r="L26" i="5"/>
  <c r="L28" i="5" s="1"/>
  <c r="H26" i="5"/>
  <c r="G25" i="5"/>
  <c r="F25" i="5"/>
  <c r="E25" i="5"/>
  <c r="D25" i="5"/>
  <c r="C25" i="5"/>
  <c r="L24" i="5"/>
  <c r="H24" i="5"/>
  <c r="L23" i="5"/>
  <c r="L25" i="5" s="1"/>
  <c r="H23" i="5"/>
  <c r="H25" i="5" s="1"/>
  <c r="G22" i="5"/>
  <c r="F22" i="5"/>
  <c r="E22" i="5"/>
  <c r="D22" i="5"/>
  <c r="C22" i="5"/>
  <c r="L21" i="5"/>
  <c r="H21" i="5"/>
  <c r="L20" i="5"/>
  <c r="L22" i="5" s="1"/>
  <c r="H20" i="5"/>
  <c r="G19" i="5"/>
  <c r="F19" i="5"/>
  <c r="E19" i="5"/>
  <c r="D19" i="5"/>
  <c r="C19" i="5"/>
  <c r="L18" i="5"/>
  <c r="H18" i="5"/>
  <c r="L17" i="5"/>
  <c r="L19" i="5" s="1"/>
  <c r="H17" i="5"/>
  <c r="H19" i="5" s="1"/>
  <c r="G43" i="1"/>
  <c r="F43" i="1"/>
  <c r="E43" i="1"/>
  <c r="D43" i="1"/>
  <c r="C43" i="1"/>
  <c r="G40" i="1"/>
  <c r="F40" i="1"/>
  <c r="E40" i="1"/>
  <c r="D40" i="1"/>
  <c r="C40" i="1"/>
  <c r="G37" i="1"/>
  <c r="F37" i="1"/>
  <c r="E37" i="1"/>
  <c r="D37" i="1"/>
  <c r="C37" i="1"/>
  <c r="G34" i="1"/>
  <c r="F34" i="1"/>
  <c r="E34" i="1"/>
  <c r="D34" i="1"/>
  <c r="C34" i="1"/>
  <c r="G31" i="1"/>
  <c r="F31" i="1"/>
  <c r="E31" i="1"/>
  <c r="D31" i="1"/>
  <c r="C31" i="1"/>
  <c r="G28" i="1"/>
  <c r="F28" i="1"/>
  <c r="E28" i="1"/>
  <c r="D28" i="1"/>
  <c r="C28" i="1"/>
  <c r="G25" i="1"/>
  <c r="F25" i="1"/>
  <c r="E25" i="1"/>
  <c r="D25" i="1"/>
  <c r="C25" i="1"/>
  <c r="G22" i="1"/>
  <c r="F22" i="1"/>
  <c r="E22" i="1"/>
  <c r="D22" i="1"/>
  <c r="C22" i="1"/>
  <c r="G19" i="1"/>
  <c r="F19" i="1"/>
  <c r="E19" i="1"/>
  <c r="D19" i="1"/>
  <c r="C19" i="1"/>
  <c r="M24" i="5" l="1"/>
  <c r="M41" i="7"/>
  <c r="M43" i="7" s="1"/>
  <c r="M26" i="5"/>
  <c r="M28" i="5" s="1"/>
  <c r="M32" i="5"/>
  <c r="M34" i="5" s="1"/>
  <c r="M33" i="5"/>
  <c r="M38" i="5"/>
  <c r="M40" i="5" s="1"/>
  <c r="M29" i="7"/>
  <c r="M31" i="7" s="1"/>
  <c r="M35" i="7"/>
  <c r="M37" i="7" s="1"/>
  <c r="M42" i="7"/>
  <c r="M20" i="2"/>
  <c r="M22" i="2" s="1"/>
  <c r="M21" i="2"/>
  <c r="M26" i="2"/>
  <c r="M28" i="2" s="1"/>
  <c r="M32" i="2"/>
  <c r="M34" i="2" s="1"/>
  <c r="M38" i="2"/>
  <c r="M40" i="2" s="1"/>
  <c r="M27" i="7"/>
  <c r="M33" i="7"/>
  <c r="M20" i="5"/>
  <c r="M22" i="5" s="1"/>
  <c r="M17" i="7"/>
  <c r="M19" i="7" s="1"/>
  <c r="M42" i="5"/>
  <c r="M42" i="2"/>
  <c r="M39" i="5"/>
  <c r="M39" i="7"/>
  <c r="M39" i="2"/>
  <c r="M36" i="5"/>
  <c r="M36" i="7"/>
  <c r="M36" i="2"/>
  <c r="M33" i="2"/>
  <c r="M30" i="5"/>
  <c r="M30" i="7"/>
  <c r="M30" i="2"/>
  <c r="M27" i="5"/>
  <c r="M27" i="2"/>
  <c r="M23" i="7"/>
  <c r="M25" i="7" s="1"/>
  <c r="M24" i="7"/>
  <c r="M24" i="2"/>
  <c r="M21" i="5"/>
  <c r="M21" i="7"/>
  <c r="M18" i="5"/>
  <c r="M18" i="7"/>
  <c r="M18" i="2"/>
  <c r="M17" i="5"/>
  <c r="M19" i="5" s="1"/>
  <c r="H22" i="5"/>
  <c r="M23" i="5"/>
  <c r="M25" i="5" s="1"/>
  <c r="H28" i="5"/>
  <c r="M29" i="5"/>
  <c r="M31" i="5" s="1"/>
  <c r="H34" i="5"/>
  <c r="M35" i="5"/>
  <c r="M37" i="5" s="1"/>
  <c r="H40" i="5"/>
  <c r="M41" i="5"/>
  <c r="M43" i="5" s="1"/>
  <c r="H19" i="7"/>
  <c r="M20" i="7"/>
  <c r="M22" i="7" s="1"/>
  <c r="H25" i="7"/>
  <c r="M26" i="7"/>
  <c r="M28" i="7" s="1"/>
  <c r="H31" i="7"/>
  <c r="M32" i="7"/>
  <c r="M34" i="7" s="1"/>
  <c r="H37" i="7"/>
  <c r="M38" i="7"/>
  <c r="M40" i="7" s="1"/>
  <c r="H43" i="7"/>
  <c r="M17" i="2"/>
  <c r="M19" i="2" s="1"/>
  <c r="H22" i="2"/>
  <c r="M23" i="2"/>
  <c r="M25" i="2" s="1"/>
  <c r="H28" i="2"/>
  <c r="M29" i="2"/>
  <c r="M31" i="2" s="1"/>
  <c r="H34" i="2"/>
  <c r="M35" i="2"/>
  <c r="M37" i="2" s="1"/>
  <c r="H40" i="2"/>
  <c r="M41" i="2"/>
  <c r="M43" i="2" s="1"/>
  <c r="I3" i="9" l="1"/>
  <c r="I4" i="9" s="1"/>
  <c r="I5" i="9" s="1"/>
  <c r="I6" i="9" s="1"/>
  <c r="I7" i="9" s="1"/>
  <c r="I8" i="9" s="1"/>
  <c r="I9" i="9" s="1"/>
  <c r="I10" i="9" s="1"/>
  <c r="I11" i="9" s="1"/>
  <c r="I12" i="9" s="1"/>
  <c r="G3" i="9"/>
  <c r="G4" i="9" s="1"/>
  <c r="G5" i="9" s="1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H17" i="10"/>
  <c r="H13" i="10"/>
  <c r="H12" i="10"/>
  <c r="M4" i="13" l="1"/>
  <c r="M4" i="14"/>
  <c r="M4" i="12"/>
  <c r="M4" i="11"/>
  <c r="M3" i="11"/>
  <c r="M3" i="13"/>
  <c r="M3" i="12"/>
  <c r="M3" i="14"/>
  <c r="M4" i="1"/>
  <c r="M4" i="5"/>
  <c r="M4" i="7"/>
  <c r="M4" i="2"/>
  <c r="M3" i="7"/>
  <c r="M3" i="1"/>
  <c r="M3" i="5"/>
  <c r="M3" i="2"/>
  <c r="H42" i="1"/>
  <c r="L42" i="1"/>
  <c r="H41" i="1"/>
  <c r="H43" i="1" s="1"/>
  <c r="L41" i="1"/>
  <c r="L43" i="1" s="1"/>
  <c r="H39" i="1"/>
  <c r="L39" i="1"/>
  <c r="H38" i="1"/>
  <c r="H40" i="1" s="1"/>
  <c r="L38" i="1"/>
  <c r="L40" i="1" s="1"/>
  <c r="H36" i="1"/>
  <c r="L36" i="1"/>
  <c r="H35" i="1"/>
  <c r="H37" i="1" s="1"/>
  <c r="L35" i="1"/>
  <c r="L37" i="1" s="1"/>
  <c r="H33" i="1"/>
  <c r="L33" i="1"/>
  <c r="H32" i="1"/>
  <c r="H34" i="1" s="1"/>
  <c r="L32" i="1"/>
  <c r="L34" i="1" s="1"/>
  <c r="H30" i="1"/>
  <c r="L30" i="1"/>
  <c r="M30" i="1" s="1"/>
  <c r="H29" i="1"/>
  <c r="H31" i="1" s="1"/>
  <c r="L29" i="1"/>
  <c r="L31" i="1" s="1"/>
  <c r="H27" i="1"/>
  <c r="L27" i="1"/>
  <c r="M27" i="1" s="1"/>
  <c r="H26" i="1"/>
  <c r="H28" i="1" s="1"/>
  <c r="L26" i="1"/>
  <c r="H24" i="1"/>
  <c r="L24" i="1"/>
  <c r="H23" i="1"/>
  <c r="H25" i="1" s="1"/>
  <c r="L23" i="1"/>
  <c r="L25" i="1" s="1"/>
  <c r="H21" i="1"/>
  <c r="L21" i="1"/>
  <c r="H20" i="1"/>
  <c r="H22" i="1" s="1"/>
  <c r="L20" i="1"/>
  <c r="H18" i="1"/>
  <c r="M18" i="1"/>
  <c r="H17" i="1"/>
  <c r="H19" i="1" s="1"/>
  <c r="L17" i="1"/>
  <c r="L19" i="1" s="1"/>
  <c r="M42" i="1" l="1"/>
  <c r="M36" i="1"/>
  <c r="M39" i="1"/>
  <c r="M41" i="1"/>
  <c r="M43" i="1" s="1"/>
  <c r="M17" i="1"/>
  <c r="M19" i="1" s="1"/>
  <c r="M23" i="1"/>
  <c r="M25" i="1" s="1"/>
  <c r="M24" i="1"/>
  <c r="M29" i="1"/>
  <c r="M31" i="1" s="1"/>
  <c r="M33" i="1"/>
  <c r="M35" i="1"/>
  <c r="M37" i="1" s="1"/>
  <c r="M32" i="1"/>
  <c r="M34" i="1" s="1"/>
  <c r="M26" i="1"/>
  <c r="M28" i="1" s="1"/>
  <c r="L28" i="1"/>
  <c r="M21" i="1"/>
  <c r="M20" i="1"/>
  <c r="M22" i="1" s="1"/>
  <c r="L22" i="1"/>
  <c r="M38" i="1"/>
  <c r="M40" i="1" s="1"/>
</calcChain>
</file>

<file path=xl/sharedStrings.xml><?xml version="1.0" encoding="utf-8"?>
<sst xmlns="http://schemas.openxmlformats.org/spreadsheetml/2006/main" count="970" uniqueCount="258">
  <si>
    <t>Company Name:</t>
  </si>
  <si>
    <t>Implementation Dates (D/M/Y)</t>
  </si>
  <si>
    <t xml:space="preserve">New Business:  </t>
  </si>
  <si>
    <t xml:space="preserve">Renewal Business:  </t>
  </si>
  <si>
    <t xml:space="preserve">Operator 1: </t>
  </si>
  <si>
    <t>Coverages:</t>
  </si>
  <si>
    <t>Collision $500 Deductible</t>
  </si>
  <si>
    <t xml:space="preserve">DCPD - No Deductible </t>
  </si>
  <si>
    <t>Accident Benefits - Basic</t>
  </si>
  <si>
    <t>Accident Benefits</t>
  </si>
  <si>
    <t>Uninsured Auto</t>
  </si>
  <si>
    <t>END 44</t>
  </si>
  <si>
    <t>Collision</t>
  </si>
  <si>
    <t>Comprehensive</t>
  </si>
  <si>
    <t>Current</t>
  </si>
  <si>
    <t>Proposed</t>
  </si>
  <si>
    <t>% +/- to Current Rates</t>
  </si>
  <si>
    <r>
      <t xml:space="preserve">Classification Treatment: </t>
    </r>
    <r>
      <rPr>
        <sz val="12"/>
        <rFont val="Arial"/>
        <family val="2"/>
      </rPr>
      <t>By operator, specify class, driving record, rate group, etc., and the % amount of any applicable discounts or surcharges.</t>
    </r>
  </si>
  <si>
    <t>Current:</t>
  </si>
  <si>
    <t>Proposed:</t>
  </si>
  <si>
    <t>Male, Age 40</t>
  </si>
  <si>
    <t>Male, Age 45</t>
  </si>
  <si>
    <t>Territory</t>
  </si>
  <si>
    <t>No driver training</t>
  </si>
  <si>
    <t>New business</t>
  </si>
  <si>
    <t>Bodily Injury*</t>
  </si>
  <si>
    <t>Property Damage*</t>
  </si>
  <si>
    <t>DCPD*</t>
  </si>
  <si>
    <t>* Form part of Third Party Liability. If there is no break-down, put TPL under Bodily Injury and include Health Levy, if applicable.</t>
  </si>
  <si>
    <t>Profile 1 - Commercial Vehicle:</t>
  </si>
  <si>
    <t>Profile 3 - Commercial Vehicle:</t>
  </si>
  <si>
    <t>Profile 2 - Commercial Vehicle:</t>
  </si>
  <si>
    <t>Profile 4 - Commercial Vehicle:</t>
  </si>
  <si>
    <t>Licensed 25 years, Appropriate class license</t>
  </si>
  <si>
    <t>Licensed 20 years, Appropriate class license</t>
  </si>
  <si>
    <t>Licensed 12 years, Appropriate class license</t>
  </si>
  <si>
    <t>Comprehensive $500 Deductible</t>
  </si>
  <si>
    <t xml:space="preserve">Comprehensive $500 Deductible </t>
  </si>
  <si>
    <t>Liability and END 44 $1,000,000 Limit</t>
  </si>
  <si>
    <t xml:space="preserve">Total Mandatory Coverages         </t>
  </si>
  <si>
    <t xml:space="preserve">Total Optional Coverages        </t>
  </si>
  <si>
    <t>Total of Mandatory and Optional</t>
  </si>
  <si>
    <t>Provincial List of Postal FSAs to be used as the territories for each Rating Profile</t>
  </si>
  <si>
    <t>Territory #</t>
  </si>
  <si>
    <t>Ontario</t>
  </si>
  <si>
    <t>Nova Scotia</t>
  </si>
  <si>
    <t>New Brunswick</t>
  </si>
  <si>
    <t>Newfoundland</t>
  </si>
  <si>
    <t>PEI</t>
  </si>
  <si>
    <t>M4Y</t>
  </si>
  <si>
    <t>B3H</t>
  </si>
  <si>
    <t>E3V</t>
  </si>
  <si>
    <t>A1E</t>
  </si>
  <si>
    <t>C0B</t>
  </si>
  <si>
    <t>L8V</t>
  </si>
  <si>
    <t>B3A</t>
  </si>
  <si>
    <t>E8C</t>
  </si>
  <si>
    <t>A0H</t>
  </si>
  <si>
    <t>K1Y</t>
  </si>
  <si>
    <t>B1R</t>
  </si>
  <si>
    <t>E2A</t>
  </si>
  <si>
    <t>A2V</t>
  </si>
  <si>
    <t>N6A</t>
  </si>
  <si>
    <t>B2A</t>
  </si>
  <si>
    <t>E1X</t>
  </si>
  <si>
    <t>N8W</t>
  </si>
  <si>
    <t>B2H</t>
  </si>
  <si>
    <t>E4T</t>
  </si>
  <si>
    <t>K6V</t>
  </si>
  <si>
    <t>B4H</t>
  </si>
  <si>
    <t>E1A</t>
  </si>
  <si>
    <t>P3E</t>
  </si>
  <si>
    <t>B2G</t>
  </si>
  <si>
    <t>E1H</t>
  </si>
  <si>
    <t>P7K</t>
  </si>
  <si>
    <t>B4N</t>
  </si>
  <si>
    <t>E5N</t>
  </si>
  <si>
    <t>B5A</t>
  </si>
  <si>
    <t>E2L</t>
  </si>
  <si>
    <t>E3B</t>
  </si>
  <si>
    <t>E6K</t>
  </si>
  <si>
    <t>Amendment Date</t>
  </si>
  <si>
    <t>Allstate Insurance Company of Canada</t>
  </si>
  <si>
    <t>Arch Insurance Group</t>
  </si>
  <si>
    <t>Aviva Insurance Company of Canada</t>
  </si>
  <si>
    <t>Co-operators General Insurance Company</t>
  </si>
  <si>
    <t>COSECO Insurance Company</t>
  </si>
  <si>
    <t>CUMIS General Insurance Company</t>
  </si>
  <si>
    <t>The Dominion of Canada General Insurance Company</t>
  </si>
  <si>
    <t>Elite Insurance Company</t>
  </si>
  <si>
    <t>Facility Association</t>
  </si>
  <si>
    <t>Federated Insurance Company of Canada</t>
  </si>
  <si>
    <t>IAO Actuarial Consulting Services Inc.</t>
  </si>
  <si>
    <t>Insurance Company of Prince Edward Island</t>
  </si>
  <si>
    <t>Intact Insurance Company</t>
  </si>
  <si>
    <t>Jevco Insurance Company</t>
  </si>
  <si>
    <t>Novex Insurance Company</t>
  </si>
  <si>
    <t>Pafco Insurance Company</t>
  </si>
  <si>
    <t>Pembridge Insurance Company</t>
  </si>
  <si>
    <t>The Personal Insurance Company</t>
  </si>
  <si>
    <t>Perth Insurance Company</t>
  </si>
  <si>
    <t>The Portage la Prairie Mutual Insurance Company</t>
  </si>
  <si>
    <t>Primmum Insurance Company</t>
  </si>
  <si>
    <t>Royal and Sun Alliance Insurance Company of Canada</t>
  </si>
  <si>
    <t>Security National Insurance Company</t>
  </si>
  <si>
    <t>The Sovereign General Insurance Company</t>
  </si>
  <si>
    <t>TD Home and Auto Insurance Company</t>
  </si>
  <si>
    <t>Tokio Marine &amp; Nichido Fire Insurance Co., Ltd.</t>
  </si>
  <si>
    <t>Traders General Insurance Company</t>
  </si>
  <si>
    <t>Trafalgar Insurance Company of Canada</t>
  </si>
  <si>
    <t>Unifund Assurance Company</t>
  </si>
  <si>
    <t>Waterloo Insurance Company</t>
  </si>
  <si>
    <t>The Wawanesa Mutual Insurance Company</t>
  </si>
  <si>
    <t>Zenith Insurance Company</t>
  </si>
  <si>
    <t>Company Name</t>
  </si>
  <si>
    <t>&lt;use drop down list to enter Company name&gt;</t>
  </si>
  <si>
    <t>Implementation Dates</t>
  </si>
  <si>
    <t>Month</t>
  </si>
  <si>
    <t>Day</t>
  </si>
  <si>
    <t>Year</t>
  </si>
  <si>
    <t xml:space="preserve">          New Business</t>
  </si>
  <si>
    <t>&lt;Month&gt;</t>
  </si>
  <si>
    <t>&lt;Day&gt;</t>
  </si>
  <si>
    <t>&lt;year&gt;</t>
  </si>
  <si>
    <t xml:space="preserve">          Renewal Business</t>
  </si>
  <si>
    <t>Status of Profiles</t>
  </si>
  <si>
    <t>Original</t>
  </si>
  <si>
    <t>filed on</t>
  </si>
  <si>
    <t>Instructions: Use Drop Down Lists to complete all green sections</t>
  </si>
  <si>
    <t xml:space="preserve">                    If amending an application, change status to Amendment</t>
  </si>
  <si>
    <t xml:space="preserve">                    In Profiles Complete Green Cells, Grey Cells should update automatically.</t>
  </si>
  <si>
    <t>&lt;Status&gt;</t>
  </si>
  <si>
    <t>January</t>
  </si>
  <si>
    <t>Amendment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</si>
  <si>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</si>
  <si>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</si>
  <si>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</si>
  <si>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</si>
  <si>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</si>
  <si>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</si>
  <si>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</si>
  <si>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</si>
  <si>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</si>
  <si>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</si>
  <si>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</si>
  <si>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Lloyds Underwriters</t>
  </si>
  <si>
    <t>XL Insurance Company Limited</t>
  </si>
  <si>
    <t>Halifax (B3H)</t>
  </si>
  <si>
    <t>Dartmouth (B3A)</t>
  </si>
  <si>
    <t>Sydney (B1R)</t>
  </si>
  <si>
    <t>North Sydney (B2A)</t>
  </si>
  <si>
    <t>New Glasgow (B2H)</t>
  </si>
  <si>
    <t>Amherst (B4H)</t>
  </si>
  <si>
    <t>Antigonish (B2G)</t>
  </si>
  <si>
    <t>Kentville (B4N)</t>
  </si>
  <si>
    <t>Yarmouth (B5A)</t>
  </si>
  <si>
    <t>Taxi - Profile 1:</t>
  </si>
  <si>
    <t xml:space="preserve">Operator 1 (Owner): </t>
  </si>
  <si>
    <t>Used as taxi, annual mileage 120 000 km, shared equally between drivers</t>
  </si>
  <si>
    <t>Comprehensive $250 Deductible (Except Ontario $300)</t>
  </si>
  <si>
    <t>Taxi - Profile 2:</t>
  </si>
  <si>
    <t xml:space="preserve">Operator 1 (Non-Owner): </t>
  </si>
  <si>
    <t>Operator 2 (Non-Owner):</t>
  </si>
  <si>
    <t>Male, Age 30</t>
  </si>
  <si>
    <t>No AF accidents</t>
  </si>
  <si>
    <t>Sonnet Insurance Company</t>
  </si>
  <si>
    <t>Northbridge General Insurance Corporation</t>
  </si>
  <si>
    <t>ACE INA Insurance</t>
  </si>
  <si>
    <t>AIG Insurance Company of Canada</t>
  </si>
  <si>
    <t>Chubb Insurane Company of Canada</t>
  </si>
  <si>
    <t>Northbridge Commerical Insurance Corporation</t>
  </si>
  <si>
    <t>Protective Insurance Company</t>
  </si>
  <si>
    <t>The Guarantee Company of North America</t>
  </si>
  <si>
    <t>Travellers Canada</t>
  </si>
  <si>
    <t>&lt;pick from list&gt;</t>
  </si>
  <si>
    <t xml:space="preserve">No At Fault Accidents or convictions </t>
  </si>
  <si>
    <t>Use – wholesale delivery truck for a computer sales and service operation</t>
  </si>
  <si>
    <t>Use – Artisans Truck. No personal use.</t>
  </si>
  <si>
    <r>
      <t>(</t>
    </r>
    <r>
      <rPr>
        <b/>
        <sz val="12"/>
        <color rgb="FFFF0000"/>
        <rFont val="Arial"/>
        <family val="2"/>
      </rPr>
      <t>IBC VC: 2858 00</t>
    </r>
    <r>
      <rPr>
        <b/>
        <sz val="12"/>
        <rFont val="Arial"/>
        <family val="2"/>
      </rPr>
      <t>)</t>
    </r>
  </si>
  <si>
    <t>No At Fault Accidents or convictions</t>
  </si>
  <si>
    <t>List Price New $31,090</t>
  </si>
  <si>
    <t>2017 Chevrolet Impala LS V6 4DR</t>
  </si>
  <si>
    <r>
      <t>(</t>
    </r>
    <r>
      <rPr>
        <b/>
        <sz val="12"/>
        <color rgb="FFFF0000"/>
        <rFont val="Arial"/>
        <family val="2"/>
      </rPr>
      <t>IBC VC: 547700</t>
    </r>
    <r>
      <rPr>
        <b/>
        <sz val="12"/>
        <rFont val="Arial"/>
        <family val="2"/>
      </rPr>
      <t>)</t>
    </r>
  </si>
  <si>
    <t>Licensed 20 years,Class 5 License</t>
  </si>
  <si>
    <t xml:space="preserve">2016 Toyota Camry LE 4DR </t>
  </si>
  <si>
    <r>
      <t>(</t>
    </r>
    <r>
      <rPr>
        <b/>
        <sz val="12"/>
        <color rgb="FFFF0000"/>
        <rFont val="Arial"/>
        <family val="2"/>
      </rPr>
      <t>IBC VC: 0450 02</t>
    </r>
    <r>
      <rPr>
        <b/>
        <sz val="12"/>
        <rFont val="Arial"/>
        <family val="2"/>
      </rPr>
      <t>)</t>
    </r>
  </si>
  <si>
    <t>List Price New $24,505</t>
  </si>
  <si>
    <t>Licensed 12 years, Class 5 license</t>
  </si>
  <si>
    <t>No Convicitons</t>
  </si>
  <si>
    <t>Male, age 45</t>
  </si>
  <si>
    <t>Licensed 19 years, appropriate class license</t>
  </si>
  <si>
    <t>New Business</t>
  </si>
  <si>
    <t>Used as limousine, not for airport use, annual Mileage 90,000 km</t>
  </si>
  <si>
    <t>Aviva General Insurance Company</t>
  </si>
  <si>
    <t>CAA Insurance Company (Canada)</t>
  </si>
  <si>
    <t>Echelon Insurance</t>
  </si>
  <si>
    <t>Hartford Fire Insurance Company</t>
  </si>
  <si>
    <t>Heartland Farm Mutual Inc.</t>
  </si>
  <si>
    <t>Liberty Mutual  Insurance Company</t>
  </si>
  <si>
    <t>Verassure Insurance Company</t>
  </si>
  <si>
    <t>Use – Transport contractor to and from work sites</t>
  </si>
  <si>
    <t xml:space="preserve">2020 Ford Transit 350 WB 130 Cargo Van </t>
  </si>
  <si>
    <t>List Price New $46,000</t>
  </si>
  <si>
    <r>
      <t>(</t>
    </r>
    <r>
      <rPr>
        <b/>
        <sz val="12"/>
        <color rgb="FFFF0000"/>
        <rFont val="Arial"/>
        <family val="2"/>
      </rPr>
      <t>IBC VC: 3873 00</t>
    </r>
    <r>
      <rPr>
        <b/>
        <sz val="12"/>
        <rFont val="Arial"/>
        <family val="2"/>
      </rPr>
      <t>)</t>
    </r>
  </si>
  <si>
    <t>Weight: 2,265 kg</t>
  </si>
  <si>
    <t>Liability and END 44 $2,000,000 Limit</t>
  </si>
  <si>
    <t>Collision $1,000 Deductible</t>
  </si>
  <si>
    <t>Female, Age 35</t>
  </si>
  <si>
    <t>2020 Ram Promaster 1500 Cargo Van</t>
  </si>
  <si>
    <t>List Price New $38,000</t>
  </si>
  <si>
    <t>Weight: 2,099 kg</t>
  </si>
  <si>
    <t xml:space="preserve"> Tradesman</t>
  </si>
  <si>
    <t>Delivery Driver</t>
  </si>
  <si>
    <t>Work Pickup</t>
  </si>
  <si>
    <t>List Price New $47,000</t>
  </si>
  <si>
    <t>Weight: 2,241 kg</t>
  </si>
  <si>
    <t>Dump Truck</t>
  </si>
  <si>
    <t>2018 Ford F150 XLT Supercrew 4WD</t>
  </si>
  <si>
    <r>
      <t>(</t>
    </r>
    <r>
      <rPr>
        <b/>
        <sz val="12"/>
        <color rgb="FFFF0000"/>
        <rFont val="Arial"/>
        <family val="2"/>
      </rPr>
      <t>IBC VC: 3558 01</t>
    </r>
    <r>
      <rPr>
        <b/>
        <sz val="12"/>
        <rFont val="Arial"/>
        <family val="2"/>
      </rPr>
      <t>)</t>
    </r>
  </si>
  <si>
    <t>2018 Mack Granite GU813 Tri/A Dump Truck</t>
  </si>
  <si>
    <t>List Price New $154,000</t>
  </si>
  <si>
    <t>Weight: 42,000 kg</t>
  </si>
  <si>
    <t>Collision $10000 Deductible</t>
  </si>
  <si>
    <t xml:space="preserve">Comprehensive $10000 Deductible </t>
  </si>
  <si>
    <t>Inexperienced Delivery Driver</t>
  </si>
  <si>
    <t>Use - Dump Truck</t>
  </si>
  <si>
    <t>Use-Wholesale delivery truck for a computer sales and services operation</t>
  </si>
  <si>
    <r>
      <t>(</t>
    </r>
    <r>
      <rPr>
        <b/>
        <sz val="12"/>
        <color rgb="FFFF0000"/>
        <rFont val="Arial"/>
        <family val="2"/>
      </rPr>
      <t>IBC VC: n/a</t>
    </r>
    <r>
      <rPr>
        <b/>
        <sz val="12"/>
        <rFont val="Arial"/>
        <family val="2"/>
      </rPr>
      <t>)</t>
    </r>
  </si>
  <si>
    <t>Collision $1000 Deductible</t>
  </si>
  <si>
    <t>Between Cities</t>
  </si>
  <si>
    <t>Female, age 40</t>
  </si>
  <si>
    <t>Licensed 14 years, appropriate class license</t>
  </si>
  <si>
    <t>Use: Operating within 161-400 km radius</t>
  </si>
  <si>
    <t>2018 Freightliner Cascadia 125 Day Cab</t>
  </si>
  <si>
    <t>Weight: 24,000 kg</t>
  </si>
  <si>
    <t>Collision $10,000 Deductible</t>
  </si>
  <si>
    <t xml:space="preserve">Comprehensive $10,000 Deductible </t>
  </si>
  <si>
    <t>Between Provinces</t>
  </si>
  <si>
    <t>Use: Operating over 750km radius - between provinces</t>
  </si>
  <si>
    <t xml:space="preserve"> 2019 Volvo VNL64T780 sleeper cab</t>
  </si>
  <si>
    <t>List Price New $155,000</t>
  </si>
  <si>
    <t>US Delivery</t>
  </si>
  <si>
    <t>Use: Operating outside Canada. 50% US exposure</t>
  </si>
  <si>
    <t>2019 Volvo VNL64T780 sleeper cab</t>
  </si>
  <si>
    <t>List Price New $90,000</t>
  </si>
  <si>
    <t>Inexperienced Driver</t>
  </si>
  <si>
    <t>Male, age 28</t>
  </si>
  <si>
    <t>Licensed 6 years, appropriate class license</t>
  </si>
  <si>
    <t>Endurance Specialty Insurance Ltd.</t>
  </si>
  <si>
    <t>Definity Insurance Company</t>
  </si>
  <si>
    <t>Sompo Japan Insurance Inc.</t>
  </si>
  <si>
    <t>Profile 5 - Commercial Vehicle:</t>
  </si>
  <si>
    <t>Interurban Vehicle - Profile 2</t>
  </si>
  <si>
    <t>Interurban Vehicle - Profile 1</t>
  </si>
  <si>
    <t>Interurban Vehicle - Profile 3</t>
  </si>
  <si>
    <t>Interuban Vehicle - Profile 4</t>
  </si>
  <si>
    <t>FOR USE AFTER MARCH 1, 2026</t>
  </si>
  <si>
    <t>(for use in applications submitted on or after March 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</si>
</sst>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2"/>
      <color indexed="9"/>
      <name val="Arial"/>
      <family val="2"/>
    </font>
    <font>
      <sz val="12"/>
      <color theme="0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3" fontId="7" fillId="0" borderId="0"/>
  </cellStyleXfs>
  <cellXfs count="114">
    <xf numFmtId="0" fontId="0" fillId="0" borderId="0" xfId="0"/>
    <xf numFmtId="0" fontId="4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5" fillId="0" borderId="0" xfId="0" applyFont="1"/>
    <xf numFmtId="0" fontId="3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10" fillId="0" borderId="0" xfId="0" applyFont="1"/>
    <xf numFmtId="0" fontId="11" fillId="0" borderId="2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1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0" fontId="4" fillId="5" borderId="20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Protection="1">
      <protection locked="0"/>
    </xf>
    <xf numFmtId="0" fontId="13" fillId="0" borderId="0" xfId="0" applyFont="1"/>
    <xf numFmtId="0" fontId="4" fillId="0" borderId="27" xfId="0" applyFont="1" applyBorder="1"/>
    <xf numFmtId="0" fontId="4" fillId="0" borderId="26" xfId="0" applyFont="1" applyBorder="1"/>
    <xf numFmtId="0" fontId="4" fillId="0" borderId="20" xfId="0" applyFont="1" applyBorder="1"/>
    <xf numFmtId="0" fontId="4" fillId="0" borderId="0" xfId="0" applyFont="1" applyAlignment="1">
      <alignment horizontal="left"/>
    </xf>
    <xf numFmtId="15" fontId="4" fillId="5" borderId="21" xfId="0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8" fillId="0" borderId="7" xfId="0" applyFont="1" applyBorder="1"/>
    <xf numFmtId="0" fontId="8" fillId="0" borderId="8" xfId="0" applyFont="1" applyBorder="1"/>
    <xf numFmtId="0" fontId="8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6" borderId="14" xfId="0" applyFont="1" applyFill="1" applyBorder="1"/>
    <xf numFmtId="0" fontId="4" fillId="0" borderId="15" xfId="0" applyFont="1" applyBorder="1" applyAlignment="1">
      <alignment horizontal="right"/>
    </xf>
    <xf numFmtId="0" fontId="4" fillId="7" borderId="17" xfId="0" applyFont="1" applyFill="1" applyBorder="1"/>
    <xf numFmtId="0" fontId="4" fillId="7" borderId="18" xfId="0" applyFont="1" applyFill="1" applyBorder="1"/>
    <xf numFmtId="0" fontId="4" fillId="0" borderId="19" xfId="0" applyFont="1" applyBorder="1"/>
    <xf numFmtId="0" fontId="4" fillId="0" borderId="20" xfId="0" applyFont="1" applyBorder="1" applyAlignment="1">
      <alignment horizontal="right"/>
    </xf>
    <xf numFmtId="0" fontId="4" fillId="7" borderId="21" xfId="0" applyFont="1" applyFill="1" applyBorder="1"/>
    <xf numFmtId="0" fontId="4" fillId="7" borderId="22" xfId="0" applyFont="1" applyFill="1" applyBorder="1"/>
    <xf numFmtId="0" fontId="4" fillId="0" borderId="23" xfId="0" applyFont="1" applyBorder="1"/>
    <xf numFmtId="0" fontId="4" fillId="0" borderId="24" xfId="0" applyFont="1" applyBorder="1" applyAlignment="1">
      <alignment horizontal="right"/>
    </xf>
    <xf numFmtId="10" fontId="3" fillId="2" borderId="4" xfId="1" applyNumberFormat="1" applyFont="1" applyFill="1" applyBorder="1" applyProtection="1"/>
    <xf numFmtId="10" fontId="3" fillId="7" borderId="5" xfId="0" applyNumberFormat="1" applyFont="1" applyFill="1" applyBorder="1"/>
    <xf numFmtId="10" fontId="3" fillId="7" borderId="4" xfId="0" applyNumberFormat="1" applyFont="1" applyFill="1" applyBorder="1"/>
    <xf numFmtId="0" fontId="8" fillId="0" borderId="25" xfId="0" applyFont="1" applyBorder="1"/>
    <xf numFmtId="0" fontId="4" fillId="5" borderId="16" xfId="0" applyFont="1" applyFill="1" applyBorder="1" applyProtection="1">
      <protection locked="0"/>
    </xf>
    <xf numFmtId="0" fontId="8" fillId="5" borderId="12" xfId="0" applyFont="1" applyFill="1" applyBorder="1" applyProtection="1">
      <protection locked="0"/>
    </xf>
    <xf numFmtId="0" fontId="8" fillId="5" borderId="26" xfId="0" applyFont="1" applyFill="1" applyBorder="1" applyProtection="1">
      <protection locked="0"/>
    </xf>
    <xf numFmtId="0" fontId="8" fillId="5" borderId="0" xfId="0" applyFont="1" applyFill="1" applyProtection="1">
      <protection locked="0"/>
    </xf>
    <xf numFmtId="0" fontId="7" fillId="0" borderId="0" xfId="2"/>
    <xf numFmtId="0" fontId="4" fillId="0" borderId="0" xfId="2" applyFont="1"/>
    <xf numFmtId="0" fontId="9" fillId="0" borderId="0" xfId="2" applyFont="1"/>
    <xf numFmtId="0" fontId="5" fillId="0" borderId="0" xfId="2" applyFont="1"/>
    <xf numFmtId="0" fontId="1" fillId="0" borderId="0" xfId="3"/>
    <xf numFmtId="0" fontId="3" fillId="0" borderId="6" xfId="2" applyFont="1" applyBorder="1"/>
    <xf numFmtId="0" fontId="4" fillId="0" borderId="7" xfId="2" applyFont="1" applyBorder="1"/>
    <xf numFmtId="0" fontId="7" fillId="0" borderId="7" xfId="2" applyBorder="1"/>
    <xf numFmtId="0" fontId="7" fillId="0" borderId="8" xfId="2" applyBorder="1"/>
    <xf numFmtId="0" fontId="4" fillId="0" borderId="9" xfId="2" applyFont="1" applyBorder="1"/>
    <xf numFmtId="0" fontId="7" fillId="0" borderId="10" xfId="2" applyBorder="1"/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/>
    <xf numFmtId="0" fontId="3" fillId="0" borderId="0" xfId="2" applyFont="1"/>
    <xf numFmtId="0" fontId="7" fillId="0" borderId="12" xfId="2" applyBorder="1"/>
    <xf numFmtId="0" fontId="7" fillId="0" borderId="13" xfId="2" applyBorder="1"/>
    <xf numFmtId="0" fontId="4" fillId="0" borderId="29" xfId="0" applyFont="1" applyBorder="1"/>
    <xf numFmtId="0" fontId="4" fillId="0" borderId="10" xfId="0" applyFont="1" applyBorder="1"/>
    <xf numFmtId="0" fontId="16" fillId="0" borderId="0" xfId="0" applyFont="1"/>
    <xf numFmtId="0" fontId="3" fillId="8" borderId="9" xfId="0" applyFont="1" applyFill="1" applyBorder="1"/>
    <xf numFmtId="0" fontId="3" fillId="8" borderId="0" xfId="0" applyFont="1" applyFill="1"/>
    <xf numFmtId="0" fontId="10" fillId="8" borderId="0" xfId="0" applyFont="1" applyFill="1"/>
    <xf numFmtId="0" fontId="17" fillId="8" borderId="0" xfId="0" applyFont="1" applyFill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/>
    <xf numFmtId="0" fontId="3" fillId="8" borderId="12" xfId="0" applyFont="1" applyFill="1" applyBorder="1"/>
    <xf numFmtId="0" fontId="10" fillId="8" borderId="13" xfId="0" applyFont="1" applyFill="1" applyBorder="1"/>
    <xf numFmtId="0" fontId="4" fillId="0" borderId="6" xfId="2" applyFont="1" applyBorder="1"/>
    <xf numFmtId="0" fontId="3" fillId="8" borderId="9" xfId="2" applyFont="1" applyFill="1" applyBorder="1"/>
    <xf numFmtId="0" fontId="3" fillId="8" borderId="0" xfId="0" applyFont="1" applyFill="1" applyAlignment="1">
      <alignment horizontal="right"/>
    </xf>
    <xf numFmtId="0" fontId="10" fillId="8" borderId="10" xfId="0" applyFont="1" applyFill="1" applyBorder="1"/>
    <xf numFmtId="0" fontId="10" fillId="8" borderId="12" xfId="0" applyFont="1" applyFill="1" applyBorder="1"/>
    <xf numFmtId="0" fontId="0" fillId="0" borderId="10" xfId="0" applyBorder="1"/>
    <xf numFmtId="0" fontId="3" fillId="8" borderId="11" xfId="2" applyFont="1" applyFill="1" applyBorder="1"/>
    <xf numFmtId="0" fontId="19" fillId="0" borderId="0" xfId="0" applyFont="1"/>
    <xf numFmtId="0" fontId="4" fillId="5" borderId="27" xfId="0" applyFont="1" applyFill="1" applyBorder="1" applyAlignment="1" applyProtection="1">
      <alignment horizontal="center"/>
      <protection locked="0"/>
    </xf>
    <xf numFmtId="0" fontId="4" fillId="5" borderId="26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/>
      <protection locked="0"/>
    </xf>
    <xf numFmtId="0" fontId="3" fillId="9" borderId="27" xfId="2" applyFont="1" applyFill="1" applyBorder="1" applyAlignment="1">
      <alignment horizontal="center"/>
    </xf>
    <xf numFmtId="0" fontId="3" fillId="9" borderId="26" xfId="2" applyFont="1" applyFill="1" applyBorder="1" applyAlignment="1">
      <alignment horizontal="center"/>
    </xf>
    <xf numFmtId="0" fontId="3" fillId="9" borderId="20" xfId="2" applyFont="1" applyFill="1" applyBorder="1" applyAlignment="1">
      <alignment horizontal="center"/>
    </xf>
    <xf numFmtId="0" fontId="12" fillId="3" borderId="12" xfId="0" applyFont="1" applyFill="1" applyBorder="1" applyAlignment="1">
      <alignment horizontal="right" vertical="center"/>
    </xf>
    <xf numFmtId="164" fontId="4" fillId="4" borderId="27" xfId="0" applyNumberFormat="1" applyFont="1" applyFill="1" applyBorder="1" applyAlignment="1">
      <alignment horizontal="center"/>
    </xf>
    <xf numFmtId="164" fontId="4" fillId="4" borderId="20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164" fontId="4" fillId="2" borderId="2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2" borderId="12" xfId="0" applyFont="1" applyFill="1" applyBorder="1" applyAlignment="1">
      <alignment horizontal="left"/>
    </xf>
  </cellXfs>
  <cellStyles count="5">
    <cellStyle name="Comma0_Appendix C- Rating Profiles July 2005" xfId="4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113084</xdr:colOff>
      <xdr:row>2</xdr:row>
      <xdr:rowOff>102409</xdr:rowOff>
    </xdr:from>
    <xdr:to>
      <xdr:col>5</xdr:col>
      <xdr:colOff>443631</xdr:colOff>
      <xdr:row>5</xdr:row>
      <xdr:rowOff>124651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ACE8C-AAEF-AF29-ACE1-4D686128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289" y="502546"/>
          <a:ext cx="2766164" cy="622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workbookViewId="0">
      <selection activeCell="S12" sqref="S12"/>
    </sheetView>
  </sheetViews>
  <sheetFormatPr defaultRowHeight="13.2" x14ac:dyDescent="0.25"/>
  <cols>
    <col min="1" max="1" width="11" customWidth="1"/>
    <col min="2" max="2" width="10.44140625" hidden="1" customWidth="1"/>
    <col min="3" max="3" width="10.5546875" bestFit="1" customWidth="1"/>
    <col min="4" max="4" width="14.21875" customWidth="1"/>
    <col min="5" max="5" width="12.5546875" bestFit="1" customWidth="1"/>
    <col min="6" max="6" width="4.5546875" bestFit="1" customWidth="1"/>
  </cols>
  <sheetData>
    <row r="1" spans="1:11" x14ac:dyDescent="0.25">
      <c r="A1" s="9" t="s">
        <v>42</v>
      </c>
      <c r="B1" s="2"/>
      <c r="C1" s="2"/>
      <c r="D1" s="2"/>
      <c r="E1" s="2"/>
      <c r="F1" s="2"/>
    </row>
    <row r="2" spans="1:11" x14ac:dyDescent="0.25">
      <c r="A2" s="2"/>
      <c r="B2" s="2"/>
      <c r="C2" s="2"/>
      <c r="D2" s="2"/>
      <c r="E2" s="2"/>
      <c r="F2" s="2"/>
    </row>
    <row r="3" spans="1:11" s="11" customFormat="1" ht="12" x14ac:dyDescent="0.25">
      <c r="A3" s="10" t="s">
        <v>43</v>
      </c>
      <c r="B3" s="10" t="s">
        <v>44</v>
      </c>
      <c r="C3" s="10" t="s">
        <v>45</v>
      </c>
      <c r="D3" s="10" t="s">
        <v>46</v>
      </c>
      <c r="E3" s="10" t="s">
        <v>47</v>
      </c>
      <c r="F3" s="10" t="s">
        <v>48</v>
      </c>
    </row>
    <row r="4" spans="1:11" x14ac:dyDescent="0.25">
      <c r="A4" s="12">
        <v>1</v>
      </c>
      <c r="B4" s="12" t="s">
        <v>49</v>
      </c>
      <c r="C4" s="12" t="s">
        <v>50</v>
      </c>
      <c r="D4" s="12" t="s">
        <v>51</v>
      </c>
      <c r="E4" s="12" t="s">
        <v>52</v>
      </c>
      <c r="F4" s="12" t="s">
        <v>53</v>
      </c>
    </row>
    <row r="5" spans="1:11" x14ac:dyDescent="0.25">
      <c r="A5" s="12">
        <v>2</v>
      </c>
      <c r="B5" s="12" t="s">
        <v>54</v>
      </c>
      <c r="C5" s="12" t="s">
        <v>55</v>
      </c>
      <c r="D5" s="12" t="s">
        <v>56</v>
      </c>
      <c r="E5" s="12" t="s">
        <v>57</v>
      </c>
      <c r="F5" s="13"/>
    </row>
    <row r="6" spans="1:11" x14ac:dyDescent="0.25">
      <c r="A6" s="12">
        <v>3</v>
      </c>
      <c r="B6" s="12" t="s">
        <v>58</v>
      </c>
      <c r="C6" s="12" t="s">
        <v>59</v>
      </c>
      <c r="D6" s="12" t="s">
        <v>60</v>
      </c>
      <c r="E6" s="12" t="s">
        <v>61</v>
      </c>
      <c r="F6" s="13"/>
    </row>
    <row r="7" spans="1:11" x14ac:dyDescent="0.25">
      <c r="A7" s="12">
        <v>4</v>
      </c>
      <c r="B7" s="12" t="s">
        <v>62</v>
      </c>
      <c r="C7" s="12" t="s">
        <v>63</v>
      </c>
      <c r="D7" s="12" t="s">
        <v>64</v>
      </c>
      <c r="E7" s="12"/>
      <c r="F7" s="13"/>
    </row>
    <row r="8" spans="1:11" x14ac:dyDescent="0.25">
      <c r="A8" s="12">
        <v>5</v>
      </c>
      <c r="B8" s="12" t="s">
        <v>65</v>
      </c>
      <c r="C8" s="12" t="s">
        <v>66</v>
      </c>
      <c r="D8" s="12" t="s">
        <v>67</v>
      </c>
      <c r="E8" s="12"/>
      <c r="F8" s="13"/>
    </row>
    <row r="9" spans="1:11" x14ac:dyDescent="0.25">
      <c r="A9" s="12">
        <v>6</v>
      </c>
      <c r="B9" s="12" t="s">
        <v>68</v>
      </c>
      <c r="C9" s="12" t="s">
        <v>69</v>
      </c>
      <c r="D9" s="12" t="s">
        <v>70</v>
      </c>
      <c r="E9" s="2"/>
      <c r="F9" s="13"/>
    </row>
    <row r="10" spans="1:11" x14ac:dyDescent="0.25">
      <c r="A10" s="12">
        <v>7</v>
      </c>
      <c r="B10" s="12" t="s">
        <v>71</v>
      </c>
      <c r="C10" s="12" t="s">
        <v>72</v>
      </c>
      <c r="D10" s="12" t="s">
        <v>73</v>
      </c>
      <c r="E10" s="12"/>
      <c r="F10" s="13"/>
      <c r="K10" s="14"/>
    </row>
    <row r="11" spans="1:11" x14ac:dyDescent="0.25">
      <c r="A11" s="12">
        <v>8</v>
      </c>
      <c r="B11" s="12" t="s">
        <v>74</v>
      </c>
      <c r="C11" s="12" t="s">
        <v>75</v>
      </c>
      <c r="D11" s="12" t="s">
        <v>76</v>
      </c>
      <c r="E11" s="12"/>
      <c r="F11" s="13"/>
      <c r="K11" s="14"/>
    </row>
    <row r="12" spans="1:11" x14ac:dyDescent="0.25">
      <c r="A12" s="12">
        <v>9</v>
      </c>
      <c r="B12" s="12"/>
      <c r="C12" s="12" t="s">
        <v>77</v>
      </c>
      <c r="D12" s="12" t="s">
        <v>78</v>
      </c>
      <c r="E12" s="12"/>
      <c r="F12" s="13"/>
      <c r="K12" s="14"/>
    </row>
    <row r="13" spans="1:11" x14ac:dyDescent="0.25">
      <c r="A13" s="12">
        <v>10</v>
      </c>
      <c r="B13" s="12"/>
      <c r="C13" s="12"/>
      <c r="D13" s="12" t="s">
        <v>79</v>
      </c>
      <c r="E13" s="12"/>
      <c r="F13" s="13"/>
    </row>
    <row r="14" spans="1:11" x14ac:dyDescent="0.25">
      <c r="A14" s="12">
        <v>11</v>
      </c>
      <c r="B14" s="12"/>
      <c r="C14" s="12"/>
      <c r="D14" s="12" t="s">
        <v>80</v>
      </c>
      <c r="E14" s="12"/>
      <c r="F14" s="13"/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topLeftCell="A2" zoomScaleNormal="100" workbookViewId="0">
      <selection activeCell="A5" sqref="A5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4" t="s">
        <v>253</v>
      </c>
      <c r="B4" s="1"/>
      <c r="C4" s="1"/>
      <c r="D4" s="3" t="s">
        <v>229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230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235</v>
      </c>
      <c r="L8" s="1"/>
      <c r="M8" s="2"/>
      <c r="N8" s="31"/>
    </row>
    <row r="9" spans="1:14" ht="17.25" customHeight="1" x14ac:dyDescent="0.25">
      <c r="A9" s="8" t="s">
        <v>231</v>
      </c>
      <c r="B9" s="1"/>
      <c r="C9" s="1"/>
      <c r="D9" s="1"/>
      <c r="E9" s="75"/>
      <c r="F9" s="2"/>
      <c r="G9" s="2"/>
      <c r="H9" s="1"/>
      <c r="I9" s="1"/>
      <c r="J9" s="1"/>
      <c r="K9" s="8" t="s">
        <v>236</v>
      </c>
      <c r="L9" s="1"/>
      <c r="M9" s="2"/>
      <c r="N9" s="31"/>
    </row>
    <row r="10" spans="1:14" ht="17.25" customHeight="1" x14ac:dyDescent="0.25">
      <c r="A10" s="8" t="s">
        <v>191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232</v>
      </c>
      <c r="B11" s="2"/>
      <c r="C11" s="2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/>
      <c r="B12" s="2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86" t="s">
        <v>233</v>
      </c>
      <c r="B13" s="78"/>
      <c r="C13" s="80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91" t="s">
        <v>244</v>
      </c>
      <c r="B14" s="89"/>
      <c r="C14" s="89"/>
      <c r="D14" s="83" t="s">
        <v>234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2"/>
  <sheetViews>
    <sheetView zoomScaleNormal="100" workbookViewId="0">
      <selection activeCell="A4" sqref="A4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4" t="s">
        <v>252</v>
      </c>
      <c r="B4" s="1"/>
      <c r="C4" s="1"/>
      <c r="D4" s="3" t="s">
        <v>237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189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235</v>
      </c>
      <c r="L8" s="1"/>
      <c r="M8" s="2"/>
      <c r="N8" s="31"/>
    </row>
    <row r="9" spans="1:14" ht="17.25" customHeight="1" x14ac:dyDescent="0.25">
      <c r="A9" s="8" t="s">
        <v>190</v>
      </c>
      <c r="B9" s="1"/>
      <c r="C9" s="1"/>
      <c r="D9" s="1"/>
      <c r="E9" s="75"/>
      <c r="F9" s="2"/>
      <c r="G9" s="2"/>
      <c r="H9" s="1"/>
      <c r="I9" s="1"/>
      <c r="J9" s="1"/>
      <c r="K9" s="8" t="s">
        <v>236</v>
      </c>
      <c r="L9" s="1"/>
      <c r="M9" s="2"/>
      <c r="N9" s="31"/>
    </row>
    <row r="10" spans="1:14" ht="17.25" customHeight="1" x14ac:dyDescent="0.25">
      <c r="A10" s="8" t="s">
        <v>191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238</v>
      </c>
      <c r="B11" s="2"/>
      <c r="C11" s="2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/>
      <c r="B12" s="2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86" t="s">
        <v>239</v>
      </c>
      <c r="B13" s="78"/>
      <c r="C13" s="80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91" t="s">
        <v>240</v>
      </c>
      <c r="B14" s="89"/>
      <c r="C14" s="89"/>
      <c r="D14" s="83" t="s">
        <v>234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865A-4883-4BD0-B5D9-9A49022A56A5}">
  <dimension ref="A1:N52"/>
  <sheetViews>
    <sheetView zoomScaleNormal="100" workbookViewId="0">
      <selection activeCell="A3" activeCellId="1" sqref="A4 A3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4" t="s">
        <v>254</v>
      </c>
      <c r="B4" s="1"/>
      <c r="C4" s="1"/>
      <c r="D4" s="3" t="s">
        <v>241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189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235</v>
      </c>
      <c r="L8" s="1"/>
      <c r="M8" s="2"/>
      <c r="N8" s="31"/>
    </row>
    <row r="9" spans="1:14" ht="17.25" customHeight="1" x14ac:dyDescent="0.25">
      <c r="A9" s="8" t="s">
        <v>190</v>
      </c>
      <c r="B9" s="1"/>
      <c r="C9" s="1"/>
      <c r="D9" s="1"/>
      <c r="E9" s="75"/>
      <c r="F9" s="2"/>
      <c r="G9" s="2"/>
      <c r="H9" s="1"/>
      <c r="I9" s="1"/>
      <c r="J9" s="1"/>
      <c r="K9" s="8" t="s">
        <v>236</v>
      </c>
      <c r="L9" s="1"/>
      <c r="M9" s="2"/>
      <c r="N9" s="31"/>
    </row>
    <row r="10" spans="1:14" ht="17.25" customHeight="1" x14ac:dyDescent="0.25">
      <c r="A10" s="8" t="s">
        <v>191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242</v>
      </c>
      <c r="B11" s="2"/>
      <c r="C11" s="2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/>
      <c r="B12" s="2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86" t="s">
        <v>243</v>
      </c>
      <c r="B13" s="78"/>
      <c r="C13" s="80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91" t="s">
        <v>240</v>
      </c>
      <c r="B14" s="89"/>
      <c r="C14" s="89"/>
      <c r="D14" s="83" t="s">
        <v>234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C263-22E9-416C-8B9B-541663388F89}">
  <dimension ref="A1:N52"/>
  <sheetViews>
    <sheetView zoomScaleNormal="100" workbookViewId="0">
      <selection activeCell="G7" sqref="G7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4" t="s">
        <v>255</v>
      </c>
      <c r="B4" s="1"/>
      <c r="C4" s="1"/>
      <c r="D4" s="3" t="s">
        <v>245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246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235</v>
      </c>
      <c r="L8" s="1"/>
      <c r="M8" s="2"/>
      <c r="N8" s="31"/>
    </row>
    <row r="9" spans="1:14" ht="17.25" customHeight="1" x14ac:dyDescent="0.25">
      <c r="A9" s="8" t="s">
        <v>247</v>
      </c>
      <c r="B9" s="1"/>
      <c r="C9" s="1"/>
      <c r="D9" s="1"/>
      <c r="E9" s="75"/>
      <c r="F9" s="2"/>
      <c r="G9" s="2"/>
      <c r="H9" s="1"/>
      <c r="I9" s="1"/>
      <c r="J9" s="1"/>
      <c r="K9" s="8" t="s">
        <v>236</v>
      </c>
      <c r="L9" s="1"/>
      <c r="M9" s="2"/>
      <c r="N9" s="31"/>
    </row>
    <row r="10" spans="1:14" ht="17.25" customHeight="1" x14ac:dyDescent="0.25">
      <c r="A10" s="8" t="s">
        <v>191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232</v>
      </c>
      <c r="B11" s="2"/>
      <c r="C11" s="2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/>
      <c r="B12" s="2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86" t="s">
        <v>233</v>
      </c>
      <c r="B13" s="78"/>
      <c r="C13" s="80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91" t="s">
        <v>244</v>
      </c>
      <c r="B14" s="89"/>
      <c r="C14" s="89"/>
      <c r="D14" s="83" t="s">
        <v>234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8"/>
  <sheetViews>
    <sheetView workbookViewId="0">
      <selection activeCell="D21" sqref="D21"/>
    </sheetView>
  </sheetViews>
  <sheetFormatPr defaultRowHeight="13.2" x14ac:dyDescent="0.25"/>
  <cols>
    <col min="1" max="1" width="50.77734375" style="15" bestFit="1" customWidth="1"/>
    <col min="4" max="4" width="18.21875" customWidth="1"/>
  </cols>
  <sheetData>
    <row r="1" spans="1:9" x14ac:dyDescent="0.25">
      <c r="A1" s="28" t="s">
        <v>115</v>
      </c>
      <c r="D1" s="28" t="s">
        <v>131</v>
      </c>
      <c r="G1" s="28" t="s">
        <v>122</v>
      </c>
      <c r="H1" s="28" t="s">
        <v>121</v>
      </c>
      <c r="I1" s="28" t="s">
        <v>123</v>
      </c>
    </row>
    <row r="2" spans="1:9" x14ac:dyDescent="0.25">
      <c r="A2" t="s">
        <v>167</v>
      </c>
      <c r="D2" s="15" t="s">
        <v>126</v>
      </c>
      <c r="G2">
        <v>1</v>
      </c>
      <c r="H2" s="15" t="s">
        <v>132</v>
      </c>
      <c r="I2">
        <v>2015</v>
      </c>
    </row>
    <row r="3" spans="1:9" x14ac:dyDescent="0.25">
      <c r="A3" t="s">
        <v>168</v>
      </c>
      <c r="D3" s="15" t="s">
        <v>133</v>
      </c>
      <c r="G3">
        <f t="shared" ref="G3:G32" si="0">+G2+1</f>
        <v>2</v>
      </c>
      <c r="H3" s="15" t="s">
        <v>134</v>
      </c>
      <c r="I3">
        <f>+I2+1</f>
        <v>2016</v>
      </c>
    </row>
    <row r="4" spans="1:9" x14ac:dyDescent="0.25">
      <c r="A4" t="s">
        <v>82</v>
      </c>
      <c r="G4">
        <f t="shared" si="0"/>
        <v>3</v>
      </c>
      <c r="H4" s="15" t="s">
        <v>135</v>
      </c>
      <c r="I4">
        <f>+I3+1</f>
        <v>2017</v>
      </c>
    </row>
    <row r="5" spans="1:9" x14ac:dyDescent="0.25">
      <c r="A5" t="s">
        <v>83</v>
      </c>
      <c r="G5">
        <f t="shared" si="0"/>
        <v>4</v>
      </c>
      <c r="H5" s="15" t="s">
        <v>136</v>
      </c>
      <c r="I5">
        <f>+I4+1</f>
        <v>2018</v>
      </c>
    </row>
    <row r="6" spans="1:9" x14ac:dyDescent="0.25">
      <c r="A6" s="15" t="s">
        <v>193</v>
      </c>
      <c r="G6">
        <f t="shared" si="0"/>
        <v>5</v>
      </c>
      <c r="H6" s="15" t="s">
        <v>137</v>
      </c>
      <c r="I6">
        <f t="shared" ref="I6:I26" si="1">+I5+1</f>
        <v>2019</v>
      </c>
    </row>
    <row r="7" spans="1:9" x14ac:dyDescent="0.25">
      <c r="A7" t="s">
        <v>84</v>
      </c>
      <c r="G7">
        <f t="shared" si="0"/>
        <v>6</v>
      </c>
      <c r="H7" s="15" t="s">
        <v>138</v>
      </c>
      <c r="I7">
        <f t="shared" si="1"/>
        <v>2020</v>
      </c>
    </row>
    <row r="8" spans="1:9" x14ac:dyDescent="0.25">
      <c r="A8" s="15" t="s">
        <v>194</v>
      </c>
      <c r="G8">
        <f t="shared" si="0"/>
        <v>7</v>
      </c>
      <c r="H8" s="15" t="s">
        <v>139</v>
      </c>
      <c r="I8">
        <f t="shared" si="1"/>
        <v>2021</v>
      </c>
    </row>
    <row r="9" spans="1:9" x14ac:dyDescent="0.25">
      <c r="A9" t="s">
        <v>169</v>
      </c>
      <c r="G9">
        <f t="shared" si="0"/>
        <v>8</v>
      </c>
      <c r="H9" s="15" t="s">
        <v>140</v>
      </c>
      <c r="I9">
        <f t="shared" si="1"/>
        <v>2022</v>
      </c>
    </row>
    <row r="10" spans="1:9" x14ac:dyDescent="0.25">
      <c r="A10" t="s">
        <v>85</v>
      </c>
      <c r="G10">
        <f t="shared" si="0"/>
        <v>9</v>
      </c>
      <c r="H10" s="15" t="s">
        <v>141</v>
      </c>
      <c r="I10">
        <f t="shared" si="1"/>
        <v>2023</v>
      </c>
    </row>
    <row r="11" spans="1:9" x14ac:dyDescent="0.25">
      <c r="A11" t="s">
        <v>86</v>
      </c>
      <c r="G11">
        <f t="shared" si="0"/>
        <v>10</v>
      </c>
      <c r="H11" s="15" t="s">
        <v>142</v>
      </c>
      <c r="I11">
        <f t="shared" si="1"/>
        <v>2024</v>
      </c>
    </row>
    <row r="12" spans="1:9" x14ac:dyDescent="0.25">
      <c r="A12" t="s">
        <v>87</v>
      </c>
      <c r="G12">
        <f t="shared" si="0"/>
        <v>11</v>
      </c>
      <c r="H12" s="15" t="s">
        <v>143</v>
      </c>
      <c r="I12">
        <f t="shared" si="1"/>
        <v>2025</v>
      </c>
    </row>
    <row r="13" spans="1:9" x14ac:dyDescent="0.25">
      <c r="A13" s="15" t="s">
        <v>249</v>
      </c>
      <c r="G13">
        <f t="shared" si="0"/>
        <v>12</v>
      </c>
      <c r="H13" s="15" t="s">
        <v>144</v>
      </c>
      <c r="I13">
        <f t="shared" si="1"/>
        <v>2026</v>
      </c>
    </row>
    <row r="14" spans="1:9" x14ac:dyDescent="0.25">
      <c r="A14" s="15" t="s">
        <v>195</v>
      </c>
      <c r="G14">
        <f t="shared" si="0"/>
        <v>13</v>
      </c>
      <c r="I14">
        <f t="shared" si="1"/>
        <v>2027</v>
      </c>
    </row>
    <row r="15" spans="1:9" x14ac:dyDescent="0.25">
      <c r="A15" s="15" t="s">
        <v>248</v>
      </c>
      <c r="G15">
        <f t="shared" si="0"/>
        <v>14</v>
      </c>
      <c r="I15">
        <f t="shared" si="1"/>
        <v>2028</v>
      </c>
    </row>
    <row r="16" spans="1:9" x14ac:dyDescent="0.25">
      <c r="A16" t="s">
        <v>89</v>
      </c>
      <c r="G16">
        <f t="shared" si="0"/>
        <v>15</v>
      </c>
      <c r="I16">
        <f t="shared" si="1"/>
        <v>2029</v>
      </c>
    </row>
    <row r="17" spans="1:9" x14ac:dyDescent="0.25">
      <c r="A17" t="s">
        <v>90</v>
      </c>
      <c r="G17">
        <f t="shared" si="0"/>
        <v>16</v>
      </c>
      <c r="I17">
        <f t="shared" si="1"/>
        <v>2030</v>
      </c>
    </row>
    <row r="18" spans="1:9" x14ac:dyDescent="0.25">
      <c r="A18" t="s">
        <v>91</v>
      </c>
      <c r="G18">
        <f t="shared" si="0"/>
        <v>17</v>
      </c>
      <c r="I18">
        <f t="shared" si="1"/>
        <v>2031</v>
      </c>
    </row>
    <row r="19" spans="1:9" x14ac:dyDescent="0.25">
      <c r="A19" s="15" t="s">
        <v>196</v>
      </c>
      <c r="G19">
        <f t="shared" si="0"/>
        <v>18</v>
      </c>
      <c r="I19">
        <f t="shared" si="1"/>
        <v>2032</v>
      </c>
    </row>
    <row r="20" spans="1:9" x14ac:dyDescent="0.25">
      <c r="A20" s="15" t="s">
        <v>197</v>
      </c>
      <c r="G20">
        <f t="shared" si="0"/>
        <v>19</v>
      </c>
      <c r="I20">
        <f t="shared" si="1"/>
        <v>2033</v>
      </c>
    </row>
    <row r="21" spans="1:9" x14ac:dyDescent="0.25">
      <c r="A21" t="s">
        <v>92</v>
      </c>
      <c r="G21">
        <f t="shared" si="0"/>
        <v>20</v>
      </c>
      <c r="I21">
        <f t="shared" si="1"/>
        <v>2034</v>
      </c>
    </row>
    <row r="22" spans="1:9" x14ac:dyDescent="0.25">
      <c r="A22" t="s">
        <v>93</v>
      </c>
      <c r="G22">
        <f t="shared" si="0"/>
        <v>21</v>
      </c>
      <c r="I22">
        <f t="shared" si="1"/>
        <v>2035</v>
      </c>
    </row>
    <row r="23" spans="1:9" x14ac:dyDescent="0.25">
      <c r="A23" t="s">
        <v>94</v>
      </c>
      <c r="G23">
        <f t="shared" si="0"/>
        <v>22</v>
      </c>
      <c r="I23">
        <f t="shared" si="1"/>
        <v>2036</v>
      </c>
    </row>
    <row r="24" spans="1:9" x14ac:dyDescent="0.25">
      <c r="A24" t="s">
        <v>95</v>
      </c>
      <c r="G24">
        <f t="shared" si="0"/>
        <v>23</v>
      </c>
      <c r="I24">
        <f t="shared" si="1"/>
        <v>2037</v>
      </c>
    </row>
    <row r="25" spans="1:9" x14ac:dyDescent="0.25">
      <c r="A25" s="15" t="s">
        <v>198</v>
      </c>
      <c r="G25">
        <f t="shared" si="0"/>
        <v>24</v>
      </c>
      <c r="I25">
        <f t="shared" si="1"/>
        <v>2038</v>
      </c>
    </row>
    <row r="26" spans="1:9" x14ac:dyDescent="0.25">
      <c r="A26" t="s">
        <v>145</v>
      </c>
      <c r="G26">
        <f t="shared" si="0"/>
        <v>25</v>
      </c>
      <c r="I26">
        <f t="shared" si="1"/>
        <v>2039</v>
      </c>
    </row>
    <row r="27" spans="1:9" x14ac:dyDescent="0.25">
      <c r="A27" t="s">
        <v>170</v>
      </c>
      <c r="G27">
        <f t="shared" si="0"/>
        <v>26</v>
      </c>
    </row>
    <row r="28" spans="1:9" x14ac:dyDescent="0.25">
      <c r="A28" t="s">
        <v>166</v>
      </c>
      <c r="G28">
        <f t="shared" si="0"/>
        <v>27</v>
      </c>
    </row>
    <row r="29" spans="1:9" x14ac:dyDescent="0.25">
      <c r="A29" t="s">
        <v>96</v>
      </c>
      <c r="G29">
        <f t="shared" si="0"/>
        <v>28</v>
      </c>
    </row>
    <row r="30" spans="1:9" x14ac:dyDescent="0.25">
      <c r="A30" t="s">
        <v>97</v>
      </c>
      <c r="G30">
        <f t="shared" si="0"/>
        <v>29</v>
      </c>
    </row>
    <row r="31" spans="1:9" x14ac:dyDescent="0.25">
      <c r="A31" t="s">
        <v>98</v>
      </c>
      <c r="G31">
        <f t="shared" si="0"/>
        <v>30</v>
      </c>
    </row>
    <row r="32" spans="1:9" x14ac:dyDescent="0.25">
      <c r="A32" t="s">
        <v>100</v>
      </c>
      <c r="G32">
        <f t="shared" si="0"/>
        <v>31</v>
      </c>
    </row>
    <row r="33" spans="1:1" x14ac:dyDescent="0.25">
      <c r="A33" t="s">
        <v>102</v>
      </c>
    </row>
    <row r="34" spans="1:1" x14ac:dyDescent="0.25">
      <c r="A34" t="s">
        <v>171</v>
      </c>
    </row>
    <row r="35" spans="1:1" x14ac:dyDescent="0.25">
      <c r="A35" t="s">
        <v>103</v>
      </c>
    </row>
    <row r="36" spans="1:1" x14ac:dyDescent="0.25">
      <c r="A36" t="s">
        <v>104</v>
      </c>
    </row>
    <row r="37" spans="1:1" x14ac:dyDescent="0.25">
      <c r="A37" t="s">
        <v>165</v>
      </c>
    </row>
    <row r="38" spans="1:1" x14ac:dyDescent="0.25">
      <c r="A38" s="15" t="s">
        <v>250</v>
      </c>
    </row>
    <row r="39" spans="1:1" x14ac:dyDescent="0.25">
      <c r="A39" t="s">
        <v>106</v>
      </c>
    </row>
    <row r="40" spans="1:1" x14ac:dyDescent="0.25">
      <c r="A40" t="s">
        <v>88</v>
      </c>
    </row>
    <row r="41" spans="1:1" x14ac:dyDescent="0.25">
      <c r="A41" t="s">
        <v>172</v>
      </c>
    </row>
    <row r="42" spans="1:1" x14ac:dyDescent="0.25">
      <c r="A42" t="s">
        <v>99</v>
      </c>
    </row>
    <row r="43" spans="1:1" x14ac:dyDescent="0.25">
      <c r="A43" t="s">
        <v>101</v>
      </c>
    </row>
    <row r="44" spans="1:1" x14ac:dyDescent="0.25">
      <c r="A44" t="s">
        <v>105</v>
      </c>
    </row>
    <row r="45" spans="1:1" x14ac:dyDescent="0.25">
      <c r="A45" t="s">
        <v>112</v>
      </c>
    </row>
    <row r="46" spans="1:1" x14ac:dyDescent="0.25">
      <c r="A46" t="s">
        <v>107</v>
      </c>
    </row>
    <row r="47" spans="1:1" x14ac:dyDescent="0.25">
      <c r="A47" t="s">
        <v>108</v>
      </c>
    </row>
    <row r="48" spans="1:1" x14ac:dyDescent="0.25">
      <c r="A48" s="15" t="s">
        <v>109</v>
      </c>
    </row>
    <row r="49" spans="1:1" x14ac:dyDescent="0.25">
      <c r="A49" s="15" t="s">
        <v>173</v>
      </c>
    </row>
    <row r="50" spans="1:1" x14ac:dyDescent="0.25">
      <c r="A50" s="15" t="s">
        <v>110</v>
      </c>
    </row>
    <row r="51" spans="1:1" x14ac:dyDescent="0.25">
      <c r="A51" s="15" t="s">
        <v>199</v>
      </c>
    </row>
    <row r="52" spans="1:1" x14ac:dyDescent="0.25">
      <c r="A52" s="15" t="s">
        <v>111</v>
      </c>
    </row>
    <row r="53" spans="1:1" x14ac:dyDescent="0.25">
      <c r="A53" s="15" t="s">
        <v>146</v>
      </c>
    </row>
    <row r="54" spans="1:1" x14ac:dyDescent="0.25">
      <c r="A54" s="15" t="s">
        <v>113</v>
      </c>
    </row>
    <row r="55" spans="1:1" x14ac:dyDescent="0.25">
      <c r="A55" t="s">
        <v>174</v>
      </c>
    </row>
    <row r="81" spans="1:1" ht="15" x14ac:dyDescent="0.25">
      <c r="A81" s="1"/>
    </row>
    <row r="82" spans="1:1" ht="15" x14ac:dyDescent="0.25">
      <c r="A82" s="1"/>
    </row>
    <row r="83" spans="1:1" ht="15" x14ac:dyDescent="0.25">
      <c r="A83" s="1"/>
    </row>
    <row r="84" spans="1:1" ht="15" x14ac:dyDescent="0.25">
      <c r="A84" s="1"/>
    </row>
    <row r="85" spans="1:1" ht="15" x14ac:dyDescent="0.25">
      <c r="A85" s="1"/>
    </row>
    <row r="86" spans="1:1" ht="15" x14ac:dyDescent="0.25">
      <c r="A86" s="1"/>
    </row>
    <row r="87" spans="1:1" ht="15" x14ac:dyDescent="0.25">
      <c r="A87" s="1"/>
    </row>
    <row r="88" spans="1:1" ht="15" x14ac:dyDescent="0.25">
      <c r="A88" s="1"/>
    </row>
    <row r="89" spans="1:1" ht="15" x14ac:dyDescent="0.25">
      <c r="A89" s="1"/>
    </row>
    <row r="90" spans="1:1" ht="15" x14ac:dyDescent="0.25">
      <c r="A90" s="1"/>
    </row>
    <row r="91" spans="1:1" ht="15" x14ac:dyDescent="0.25">
      <c r="A91" s="1"/>
    </row>
    <row r="92" spans="1:1" ht="15" x14ac:dyDescent="0.25">
      <c r="A92" s="1"/>
    </row>
    <row r="93" spans="1:1" ht="15" x14ac:dyDescent="0.25">
      <c r="A93" s="1"/>
    </row>
    <row r="94" spans="1:1" ht="15" x14ac:dyDescent="0.25">
      <c r="A94" s="1"/>
    </row>
    <row r="96" spans="1:1" ht="15" x14ac:dyDescent="0.25">
      <c r="A96" s="1"/>
    </row>
    <row r="97" spans="1:1" ht="15" x14ac:dyDescent="0.25">
      <c r="A97" s="1"/>
    </row>
    <row r="98" spans="1:1" ht="15" x14ac:dyDescent="0.25">
      <c r="A98" s="1"/>
    </row>
    <row r="99" spans="1:1" ht="15" x14ac:dyDescent="0.25">
      <c r="A99" s="1"/>
    </row>
    <row r="100" spans="1:1" ht="15" x14ac:dyDescent="0.25">
      <c r="A100" s="1"/>
    </row>
    <row r="101" spans="1:1" ht="15" x14ac:dyDescent="0.25">
      <c r="A101" s="1"/>
    </row>
    <row r="102" spans="1:1" ht="15" x14ac:dyDescent="0.25">
      <c r="A102" s="1"/>
    </row>
    <row r="103" spans="1:1" ht="15" x14ac:dyDescent="0.25">
      <c r="A103" s="1"/>
    </row>
    <row r="104" spans="1:1" ht="15" x14ac:dyDescent="0.25">
      <c r="A104" s="1"/>
    </row>
    <row r="105" spans="1:1" ht="15" x14ac:dyDescent="0.25">
      <c r="A105" s="1"/>
    </row>
    <row r="106" spans="1:1" ht="15" x14ac:dyDescent="0.25">
      <c r="A106" s="1"/>
    </row>
    <row r="107" spans="1:1" ht="15" x14ac:dyDescent="0.25">
      <c r="A107" s="1"/>
    </row>
    <row r="108" spans="1:1" ht="15" x14ac:dyDescent="0.25">
      <c r="A108" s="1"/>
    </row>
    <row r="111" spans="1:1" ht="15" x14ac:dyDescent="0.25">
      <c r="A111" s="1"/>
    </row>
    <row r="112" spans="1:1" ht="15" x14ac:dyDescent="0.25">
      <c r="A112" s="1"/>
    </row>
    <row r="113" spans="1:1" ht="15" x14ac:dyDescent="0.25">
      <c r="A113" s="1"/>
    </row>
    <row r="114" spans="1:1" ht="15" x14ac:dyDescent="0.25">
      <c r="A114" s="1"/>
    </row>
    <row r="115" spans="1:1" ht="15" x14ac:dyDescent="0.25">
      <c r="A115" s="1"/>
    </row>
    <row r="116" spans="1:1" ht="15" x14ac:dyDescent="0.25">
      <c r="A116" s="1"/>
    </row>
    <row r="117" spans="1:1" ht="15" x14ac:dyDescent="0.25">
      <c r="A117" s="1"/>
    </row>
    <row r="118" spans="1:1" ht="15" x14ac:dyDescent="0.25">
      <c r="A118" s="1"/>
    </row>
    <row r="119" spans="1:1" ht="15" x14ac:dyDescent="0.25">
      <c r="A119" s="1"/>
    </row>
    <row r="120" spans="1:1" ht="15" x14ac:dyDescent="0.25">
      <c r="A120" s="1"/>
    </row>
    <row r="121" spans="1:1" ht="15" x14ac:dyDescent="0.25">
      <c r="A121" s="1"/>
    </row>
    <row r="122" spans="1:1" ht="15" x14ac:dyDescent="0.25">
      <c r="A122" s="1"/>
    </row>
    <row r="123" spans="1:1" ht="15" x14ac:dyDescent="0.25">
      <c r="A123" s="1"/>
    </row>
    <row r="124" spans="1:1" ht="15" x14ac:dyDescent="0.25">
      <c r="A124" s="1"/>
    </row>
    <row r="126" spans="1:1" ht="15" x14ac:dyDescent="0.25">
      <c r="A126" s="1"/>
    </row>
    <row r="127" spans="1:1" ht="15" x14ac:dyDescent="0.25">
      <c r="A127" s="1"/>
    </row>
    <row r="128" spans="1:1" ht="15" x14ac:dyDescent="0.25">
      <c r="A128" s="1"/>
    </row>
    <row r="129" spans="1:1" ht="15" x14ac:dyDescent="0.25">
      <c r="A129" s="1"/>
    </row>
    <row r="130" spans="1:1" ht="15" x14ac:dyDescent="0.25">
      <c r="A130" s="1"/>
    </row>
    <row r="131" spans="1:1" ht="15" x14ac:dyDescent="0.25">
      <c r="A131" s="1"/>
    </row>
    <row r="132" spans="1:1" ht="15" x14ac:dyDescent="0.25">
      <c r="A132" s="1"/>
    </row>
    <row r="133" spans="1:1" ht="15" x14ac:dyDescent="0.25">
      <c r="A133" s="1"/>
    </row>
    <row r="134" spans="1:1" ht="15" x14ac:dyDescent="0.25">
      <c r="A134" s="1"/>
    </row>
    <row r="135" spans="1:1" ht="15" x14ac:dyDescent="0.25">
      <c r="A135" s="1"/>
    </row>
    <row r="136" spans="1:1" ht="15" x14ac:dyDescent="0.25">
      <c r="A136" s="1"/>
    </row>
    <row r="137" spans="1:1" ht="15" x14ac:dyDescent="0.25">
      <c r="A137" s="1"/>
    </row>
    <row r="138" spans="1:1" ht="15" x14ac:dyDescent="0.25">
      <c r="A13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topLeftCell="A16" zoomScale="73" zoomScaleNormal="73" zoomScalePageLayoutView="145" workbookViewId="0">
      <selection activeCell="M22" sqref="M22"/>
    </sheetView>
  </sheetViews>
  <sheetFormatPr defaultRowHeight="13.2" x14ac:dyDescent="0.25"/>
  <cols>
    <col min="1" max="1" width="26.77734375" customWidth="1"/>
    <col min="11" max="11" width="13.33203125" customWidth="1"/>
  </cols>
  <sheetData>
    <row r="1" spans="1:11" ht="15" x14ac:dyDescent="0.25">
      <c r="A1" s="1"/>
      <c r="B1" s="1"/>
      <c r="C1" s="1"/>
      <c r="D1" s="1"/>
      <c r="E1" s="1"/>
      <c r="F1" s="1"/>
      <c r="G1" s="1"/>
      <c r="H1" s="1"/>
      <c r="I1" s="1"/>
    </row>
    <row r="2" spans="1:11" ht="15" x14ac:dyDescent="0.25">
      <c r="A2" s="1"/>
      <c r="B2" s="1"/>
      <c r="C2" s="1"/>
      <c r="D2" s="1"/>
      <c r="E2" s="1"/>
      <c r="F2" s="1"/>
      <c r="G2" s="1"/>
      <c r="H2" s="1"/>
      <c r="I2" s="1"/>
    </row>
    <row r="3" spans="1:11" ht="15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ht="15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ht="15" x14ac:dyDescent="0.25">
      <c r="A5" s="1"/>
      <c r="B5" s="1"/>
      <c r="C5" s="1"/>
      <c r="D5" s="1"/>
      <c r="E5" s="1"/>
      <c r="F5" s="1"/>
      <c r="G5" s="1"/>
      <c r="H5" s="1"/>
      <c r="I5" s="1"/>
    </row>
    <row r="6" spans="1:11" ht="15.6" x14ac:dyDescent="0.3">
      <c r="A6" s="1"/>
      <c r="B6" s="1"/>
      <c r="C6" s="1"/>
      <c r="D6" s="1"/>
      <c r="E6" s="1"/>
      <c r="F6" s="1"/>
      <c r="G6" s="1"/>
      <c r="H6" s="96" t="s">
        <v>256</v>
      </c>
      <c r="I6" s="97"/>
      <c r="J6" s="97"/>
      <c r="K6" s="98"/>
    </row>
    <row r="7" spans="1:11" ht="15" x14ac:dyDescent="0.25">
      <c r="A7" s="1"/>
      <c r="B7" s="1"/>
      <c r="C7" s="1"/>
      <c r="D7" s="1"/>
      <c r="E7" s="1"/>
      <c r="F7" s="1"/>
      <c r="G7" s="1"/>
      <c r="H7" s="1"/>
      <c r="I7" s="1"/>
    </row>
    <row r="8" spans="1:11" ht="15" x14ac:dyDescent="0.25">
      <c r="A8" s="1"/>
      <c r="B8" s="1"/>
      <c r="C8" s="1"/>
      <c r="D8" s="1"/>
      <c r="E8" s="1"/>
      <c r="F8" s="1"/>
      <c r="G8" s="1"/>
      <c r="H8" s="1"/>
      <c r="I8" s="1"/>
    </row>
    <row r="9" spans="1:11" ht="15" x14ac:dyDescent="0.25">
      <c r="A9" s="1" t="s">
        <v>114</v>
      </c>
      <c r="B9" s="93" t="s">
        <v>115</v>
      </c>
      <c r="C9" s="94"/>
      <c r="D9" s="94"/>
      <c r="E9" s="94"/>
      <c r="F9" s="94"/>
      <c r="G9" s="94"/>
      <c r="H9" s="95"/>
      <c r="I9" s="1"/>
    </row>
    <row r="10" spans="1:11" ht="1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1" ht="15" x14ac:dyDescent="0.25">
      <c r="A11" s="1" t="s">
        <v>116</v>
      </c>
      <c r="B11" s="1"/>
      <c r="C11" s="1"/>
      <c r="D11" s="16" t="s">
        <v>117</v>
      </c>
      <c r="E11" s="16" t="s">
        <v>118</v>
      </c>
      <c r="F11" s="16" t="s">
        <v>119</v>
      </c>
      <c r="G11" s="1"/>
      <c r="H11" s="1"/>
      <c r="I11" s="1"/>
    </row>
    <row r="12" spans="1:11" ht="15" x14ac:dyDescent="0.25">
      <c r="A12" s="17" t="s">
        <v>120</v>
      </c>
      <c r="B12" s="7"/>
      <c r="C12" s="18"/>
      <c r="D12" s="19" t="s">
        <v>121</v>
      </c>
      <c r="E12" s="20" t="s">
        <v>122</v>
      </c>
      <c r="F12" s="21" t="s">
        <v>123</v>
      </c>
      <c r="G12" s="1"/>
      <c r="H12" s="22" t="str">
        <f>IF(E12&lt;&gt;"",IF(D12&lt;&gt;"",IF(F12&lt;&gt;"",D12&amp;" "&amp;TEXT(0,E12)&amp;", "&amp;TEXT(0,F12),""),""),"")</f>
        <v>&lt;Month&gt; &lt;0a00&gt;, &lt;001900ar&gt;</v>
      </c>
      <c r="I12" s="1"/>
    </row>
    <row r="13" spans="1:11" ht="15" x14ac:dyDescent="0.25">
      <c r="A13" s="23" t="s">
        <v>124</v>
      </c>
      <c r="B13" s="24"/>
      <c r="C13" s="25"/>
      <c r="D13" s="19" t="s">
        <v>121</v>
      </c>
      <c r="E13" s="20" t="s">
        <v>122</v>
      </c>
      <c r="F13" s="21" t="s">
        <v>123</v>
      </c>
      <c r="G13" s="1"/>
      <c r="H13" s="22" t="str">
        <f>IF(E13&lt;&gt;"",IF(D13&lt;&gt;"",IF(F13&lt;&gt;"",D13&amp;" "&amp;TEXT(0,E13)&amp;", "&amp;TEXT(0,F13),""),""),"")</f>
        <v>&lt;Month&gt; &lt;0a00&gt;, &lt;001900ar&gt;</v>
      </c>
      <c r="I13" s="1"/>
    </row>
    <row r="14" spans="1:11" ht="15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1" ht="15" x14ac:dyDescent="0.25">
      <c r="A15" s="1"/>
      <c r="B15" s="1"/>
      <c r="C15" s="1"/>
      <c r="D15" s="26"/>
      <c r="E15" s="1"/>
      <c r="F15" s="1"/>
      <c r="G15" s="1"/>
      <c r="H15" s="1"/>
      <c r="I15" s="1"/>
    </row>
    <row r="16" spans="1:11" ht="15" x14ac:dyDescent="0.25">
      <c r="A16" s="1"/>
      <c r="B16" s="1"/>
      <c r="C16" s="1"/>
      <c r="D16" s="16" t="s">
        <v>117</v>
      </c>
      <c r="E16" s="16" t="s">
        <v>118</v>
      </c>
      <c r="F16" s="16" t="s">
        <v>119</v>
      </c>
      <c r="G16" s="1"/>
      <c r="H16" s="1"/>
      <c r="I16" s="1"/>
    </row>
    <row r="17" spans="1:9" ht="15" x14ac:dyDescent="0.25">
      <c r="A17" s="1" t="s">
        <v>125</v>
      </c>
      <c r="B17" s="21" t="s">
        <v>126</v>
      </c>
      <c r="C17" s="25" t="s">
        <v>127</v>
      </c>
      <c r="D17" s="27" t="s">
        <v>121</v>
      </c>
      <c r="E17" s="20" t="s">
        <v>122</v>
      </c>
      <c r="F17" s="20" t="s">
        <v>123</v>
      </c>
      <c r="G17" s="1"/>
      <c r="H17" s="22" t="str">
        <f>IF(E17&lt;&gt;"",IF(D17&lt;&gt;"",IF(F17&lt;&gt;"",D17&amp;" "&amp;TEXT(0,E17)&amp;", "&amp;TEXT(0,F17),""),""),"")</f>
        <v>&lt;Month&gt; &lt;0a00&gt;, &lt;001900ar&gt;</v>
      </c>
      <c r="I17" s="1"/>
    </row>
    <row r="18" spans="1:9" ht="15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ht="15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ht="15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15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5" x14ac:dyDescent="0.25">
      <c r="A22" s="1" t="s">
        <v>128</v>
      </c>
      <c r="B22" s="1"/>
      <c r="C22" s="1"/>
      <c r="D22" s="1"/>
      <c r="E22" s="1"/>
      <c r="F22" s="1"/>
      <c r="G22" s="1"/>
      <c r="H22" s="1"/>
      <c r="I22" s="1"/>
    </row>
    <row r="23" spans="1:9" ht="15" x14ac:dyDescent="0.25">
      <c r="A23" s="1" t="s">
        <v>129</v>
      </c>
      <c r="B23" s="1"/>
      <c r="C23" s="1"/>
      <c r="D23" s="1"/>
      <c r="E23" s="1"/>
      <c r="F23" s="1"/>
      <c r="G23" s="1"/>
      <c r="H23" s="1"/>
      <c r="I23" s="1"/>
    </row>
    <row r="24" spans="1:9" ht="15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15" x14ac:dyDescent="0.25">
      <c r="A25" s="1" t="s">
        <v>130</v>
      </c>
      <c r="B25" s="1"/>
      <c r="C25" s="1"/>
      <c r="D25" s="1"/>
      <c r="E25" s="1"/>
      <c r="F25" s="1"/>
      <c r="G25" s="1"/>
      <c r="H25" s="1"/>
      <c r="I25" s="1"/>
    </row>
    <row r="26" spans="1:9" ht="15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5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15" x14ac:dyDescent="0.25">
      <c r="B28" s="1"/>
      <c r="C28" s="1"/>
      <c r="D28" s="1"/>
      <c r="E28" s="1"/>
      <c r="F28" s="1"/>
      <c r="G28" s="1"/>
      <c r="H28" s="1"/>
      <c r="I28" s="1"/>
    </row>
    <row r="29" spans="1:9" ht="15" x14ac:dyDescent="0.25">
      <c r="A29" s="92" t="s">
        <v>257</v>
      </c>
      <c r="B29" s="1"/>
      <c r="C29" s="1"/>
      <c r="D29" s="1"/>
      <c r="E29" s="1"/>
      <c r="F29" s="1"/>
      <c r="G29" s="1"/>
      <c r="H29" s="1"/>
      <c r="I29" s="1"/>
    </row>
    <row r="30" spans="1:9" ht="1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1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A36" s="1"/>
      <c r="B36" s="1"/>
      <c r="C36" s="1"/>
      <c r="D36" s="1"/>
      <c r="E36" s="1"/>
      <c r="F36" s="1"/>
      <c r="G36" s="1"/>
      <c r="H36" s="1"/>
      <c r="I36" s="1"/>
    </row>
  </sheetData>
  <sheetProtection selectLockedCells="1"/>
  <mergeCells count="2">
    <mergeCell ref="B9:H9"/>
    <mergeCell ref="H6:K6"/>
  </mergeCells>
  <dataValidations disablePrompts="1" count="5">
    <dataValidation type="list" allowBlank="1" showInputMessage="1" showErrorMessage="1" sqref="B17" xr:uid="{00000000-0002-0000-0100-000000000000}">
      <formula1>StatusList</formula1>
    </dataValidation>
    <dataValidation type="list" allowBlank="1" showInputMessage="1" showErrorMessage="1" sqref="B9:H9" xr:uid="{00000000-0002-0000-0100-000001000000}">
      <formula1>NSCompany</formula1>
    </dataValidation>
    <dataValidation type="list" allowBlank="1" showInputMessage="1" showErrorMessage="1" sqref="F12:F13 F17" xr:uid="{00000000-0002-0000-0100-000002000000}">
      <formula1>YearsList</formula1>
    </dataValidation>
    <dataValidation type="list" allowBlank="1" showInputMessage="1" showErrorMessage="1" sqref="D12:D13 D17" xr:uid="{00000000-0002-0000-0100-000003000000}">
      <formula1>MonthsList</formula1>
    </dataValidation>
    <dataValidation type="list" allowBlank="1" showInputMessage="1" showErrorMessage="1" sqref="E12:E13 E17" xr:uid="{00000000-0002-0000-0100-000004000000}">
      <formula1>DaysList</formula1>
    </dataValidation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2"/>
  <sheetViews>
    <sheetView view="pageLayout" topLeftCell="A4" zoomScale="70" zoomScaleNormal="85" zoomScalePageLayoutView="70" workbookViewId="0">
      <selection activeCell="D4" sqref="D4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4" t="s">
        <v>29</v>
      </c>
      <c r="B4" s="1"/>
      <c r="C4" s="1"/>
      <c r="D4" s="3" t="s">
        <v>211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21</v>
      </c>
      <c r="B7" s="7"/>
      <c r="C7" s="7"/>
      <c r="D7" s="7"/>
      <c r="E7" s="18"/>
      <c r="F7" s="2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206</v>
      </c>
      <c r="L8" s="1"/>
      <c r="M8" s="2"/>
      <c r="N8" s="31"/>
    </row>
    <row r="9" spans="1:14" ht="17.25" customHeight="1" x14ac:dyDescent="0.25">
      <c r="A9" s="8" t="s">
        <v>33</v>
      </c>
      <c r="B9" s="1"/>
      <c r="C9" s="1"/>
      <c r="D9" s="1"/>
      <c r="E9" s="75"/>
      <c r="F9" s="2"/>
      <c r="G9" s="2"/>
      <c r="H9" s="1"/>
      <c r="I9" s="1"/>
      <c r="J9" s="1"/>
      <c r="K9" s="8" t="s">
        <v>37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74" t="s">
        <v>200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77" t="s">
        <v>201</v>
      </c>
      <c r="B13" s="78"/>
      <c r="C13" s="79"/>
      <c r="D13" s="80"/>
      <c r="E13" s="81" t="s">
        <v>203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82" t="s">
        <v>202</v>
      </c>
      <c r="B14" s="83"/>
      <c r="C14" s="83"/>
      <c r="D14" s="83" t="s">
        <v>204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1"/>
      <c r="B15" s="1"/>
      <c r="C15" s="15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>SUM(I18:K18)</f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" si="4">IF(D20&lt;&gt;0,D21/D20-1,"")</f>
        <v/>
      </c>
      <c r="E22" s="49" t="str">
        <f t="shared" ref="E22" si="5">IF(E20&lt;&gt;0,E21/E20-1,"")</f>
        <v/>
      </c>
      <c r="F22" s="49" t="str">
        <f t="shared" ref="F22" si="6">IF(F20&lt;&gt;0,F21/F20-1,"")</f>
        <v/>
      </c>
      <c r="G22" s="49" t="str">
        <f t="shared" ref="G22:K22" si="7">IF(G20&lt;&gt;0,G21/G20-1,"")</f>
        <v/>
      </c>
      <c r="H22" s="50">
        <f>IF(H20&lt;&gt;0,H21/H20-1,0)</f>
        <v>0</v>
      </c>
      <c r="I22" s="49" t="str">
        <f t="shared" si="7"/>
        <v/>
      </c>
      <c r="J22" s="49" t="str">
        <f t="shared" si="7"/>
        <v/>
      </c>
      <c r="K22" s="49" t="str">
        <f t="shared" si="7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" si="8">IF(D23&lt;&gt;0,D24/D23-1,"")</f>
        <v/>
      </c>
      <c r="E25" s="49" t="str">
        <f t="shared" ref="E25" si="9">IF(E23&lt;&gt;0,E24/E23-1,"")</f>
        <v/>
      </c>
      <c r="F25" s="49" t="str">
        <f t="shared" ref="F25" si="10">IF(F23&lt;&gt;0,F24/F23-1,"")</f>
        <v/>
      </c>
      <c r="G25" s="49" t="str">
        <f t="shared" ref="G25:K25" si="11">IF(G23&lt;&gt;0,G24/G23-1,"")</f>
        <v/>
      </c>
      <c r="H25" s="50">
        <f>IF(H23&lt;&gt;0,H24/H23-1,0)</f>
        <v>0</v>
      </c>
      <c r="I25" s="49" t="str">
        <f t="shared" si="11"/>
        <v/>
      </c>
      <c r="J25" s="49" t="str">
        <f t="shared" si="11"/>
        <v/>
      </c>
      <c r="K25" s="49" t="str">
        <f t="shared" si="11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" si="12">IF(D26&lt;&gt;0,D27/D26-1,"")</f>
        <v/>
      </c>
      <c r="E28" s="49" t="str">
        <f t="shared" ref="E28" si="13">IF(E26&lt;&gt;0,E27/E26-1,"")</f>
        <v/>
      </c>
      <c r="F28" s="49" t="str">
        <f t="shared" ref="F28" si="14">IF(F26&lt;&gt;0,F27/F26-1,"")</f>
        <v/>
      </c>
      <c r="G28" s="49" t="str">
        <f t="shared" ref="G28:K28" si="15">IF(G26&lt;&gt;0,G27/G26-1,"")</f>
        <v/>
      </c>
      <c r="H28" s="50">
        <f>IF(H26&lt;&gt;0,H27/H26-1,0)</f>
        <v>0</v>
      </c>
      <c r="I28" s="49" t="str">
        <f t="shared" si="15"/>
        <v/>
      </c>
      <c r="J28" s="49" t="str">
        <f t="shared" si="15"/>
        <v/>
      </c>
      <c r="K28" s="49" t="str">
        <f t="shared" si="15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" si="16">IF(D29&lt;&gt;0,D30/D29-1,"")</f>
        <v/>
      </c>
      <c r="E31" s="49" t="str">
        <f t="shared" ref="E31" si="17">IF(E29&lt;&gt;0,E30/E29-1,"")</f>
        <v/>
      </c>
      <c r="F31" s="49" t="str">
        <f t="shared" ref="F31" si="18">IF(F29&lt;&gt;0,F30/F29-1,"")</f>
        <v/>
      </c>
      <c r="G31" s="49" t="str">
        <f t="shared" ref="G31:K31" si="19">IF(G29&lt;&gt;0,G30/G29-1,"")</f>
        <v/>
      </c>
      <c r="H31" s="50">
        <f>IF(H29&lt;&gt;0,H30/H29-1,0)</f>
        <v>0</v>
      </c>
      <c r="I31" s="49" t="str">
        <f t="shared" si="19"/>
        <v/>
      </c>
      <c r="J31" s="49" t="str">
        <f t="shared" si="19"/>
        <v/>
      </c>
      <c r="K31" s="49" t="str">
        <f t="shared" si="19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" si="20">IF(D32&lt;&gt;0,D33/D32-1,"")</f>
        <v/>
      </c>
      <c r="E34" s="49" t="str">
        <f t="shared" ref="E34" si="21">IF(E32&lt;&gt;0,E33/E32-1,"")</f>
        <v/>
      </c>
      <c r="F34" s="49" t="str">
        <f t="shared" ref="F34" si="22">IF(F32&lt;&gt;0,F33/F32-1,"")</f>
        <v/>
      </c>
      <c r="G34" s="49" t="str">
        <f t="shared" ref="G34:K34" si="23">IF(G32&lt;&gt;0,G33/G32-1,"")</f>
        <v/>
      </c>
      <c r="H34" s="50">
        <f>IF(H32&lt;&gt;0,H33/H32-1,0)</f>
        <v>0</v>
      </c>
      <c r="I34" s="49" t="str">
        <f t="shared" si="23"/>
        <v/>
      </c>
      <c r="J34" s="49" t="str">
        <f t="shared" si="23"/>
        <v/>
      </c>
      <c r="K34" s="49" t="str">
        <f t="shared" si="23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" si="24">IF(D35&lt;&gt;0,D36/D35-1,"")</f>
        <v/>
      </c>
      <c r="E37" s="49" t="str">
        <f t="shared" ref="E37" si="25">IF(E35&lt;&gt;0,E36/E35-1,"")</f>
        <v/>
      </c>
      <c r="F37" s="49" t="str">
        <f t="shared" ref="F37" si="26">IF(F35&lt;&gt;0,F36/F35-1,"")</f>
        <v/>
      </c>
      <c r="G37" s="49" t="str">
        <f t="shared" ref="G37:K37" si="27">IF(G35&lt;&gt;0,G36/G35-1,"")</f>
        <v/>
      </c>
      <c r="H37" s="50">
        <f>IF(H35&lt;&gt;0,H36/H35-1,0)</f>
        <v>0</v>
      </c>
      <c r="I37" s="49" t="str">
        <f t="shared" si="27"/>
        <v/>
      </c>
      <c r="J37" s="49" t="str">
        <f t="shared" si="27"/>
        <v/>
      </c>
      <c r="K37" s="49" t="str">
        <f t="shared" si="27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" si="28">IF(D38&lt;&gt;0,D39/D38-1,"")</f>
        <v/>
      </c>
      <c r="E40" s="49" t="str">
        <f t="shared" ref="E40" si="29">IF(E38&lt;&gt;0,E39/E38-1,"")</f>
        <v/>
      </c>
      <c r="F40" s="49" t="str">
        <f t="shared" ref="F40" si="30">IF(F38&lt;&gt;0,F39/F38-1,"")</f>
        <v/>
      </c>
      <c r="G40" s="49" t="str">
        <f t="shared" ref="G40:K40" si="31">IF(G38&lt;&gt;0,G39/G38-1,"")</f>
        <v/>
      </c>
      <c r="H40" s="50">
        <f>IF(H38&lt;&gt;0,H39/H38-1,0)</f>
        <v>0</v>
      </c>
      <c r="I40" s="49" t="str">
        <f t="shared" si="31"/>
        <v/>
      </c>
      <c r="J40" s="49" t="str">
        <f t="shared" si="31"/>
        <v/>
      </c>
      <c r="K40" s="49" t="str">
        <f t="shared" si="31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" si="32">IF(D41&lt;&gt;0,D42/D41-1,"")</f>
        <v/>
      </c>
      <c r="E43" s="49" t="str">
        <f t="shared" ref="E43" si="33">IF(E41&lt;&gt;0,E42/E41-1,"")</f>
        <v/>
      </c>
      <c r="F43" s="49" t="str">
        <f t="shared" ref="F43" si="34">IF(F41&lt;&gt;0,F42/F41-1,"")</f>
        <v/>
      </c>
      <c r="G43" s="49" t="str">
        <f t="shared" ref="G43:K43" si="35">IF(G41&lt;&gt;0,G42/G41-1,"")</f>
        <v/>
      </c>
      <c r="H43" s="51">
        <f>IF(H41&lt;&gt;0,H42/H41-1,0)</f>
        <v>0</v>
      </c>
      <c r="I43" s="49" t="str">
        <f t="shared" si="35"/>
        <v/>
      </c>
      <c r="J43" s="49" t="str">
        <f t="shared" si="35"/>
        <v/>
      </c>
      <c r="K43" s="49" t="str">
        <f t="shared" si="35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0" type="noConversion"/>
  <pageMargins left="0.75" right="0.75" top="1" bottom="1" header="0.5" footer="0.5"/>
  <pageSetup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topLeftCell="A3" zoomScale="85" zoomScaleNormal="85" workbookViewId="0">
      <selection activeCell="K6" sqref="K6:K11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4" t="s">
        <v>31</v>
      </c>
      <c r="B4" s="1"/>
      <c r="C4" s="1"/>
      <c r="D4" s="3" t="s">
        <v>212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207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206</v>
      </c>
      <c r="L8" s="1"/>
      <c r="M8" s="2"/>
      <c r="N8" s="31"/>
    </row>
    <row r="9" spans="1:14" ht="17.25" customHeight="1" x14ac:dyDescent="0.25">
      <c r="A9" s="8" t="s">
        <v>35</v>
      </c>
      <c r="B9" s="1"/>
      <c r="C9" s="1"/>
      <c r="D9" s="1"/>
      <c r="E9" s="75"/>
      <c r="F9" s="2"/>
      <c r="G9" s="2"/>
      <c r="H9" s="1"/>
      <c r="I9" s="1"/>
      <c r="J9" s="1"/>
      <c r="K9" s="8" t="s">
        <v>36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 t="s">
        <v>176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77" t="s">
        <v>208</v>
      </c>
      <c r="B13" s="78"/>
      <c r="C13" s="79"/>
      <c r="D13" s="80"/>
      <c r="E13" s="81" t="s">
        <v>178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82" t="s">
        <v>209</v>
      </c>
      <c r="B14" s="83"/>
      <c r="C14" s="83"/>
      <c r="D14" s="83" t="s">
        <v>210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1"/>
      <c r="B15" s="1"/>
      <c r="C15" s="15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6" type="noConversion"/>
  <pageMargins left="0.75" right="0.75" top="1" bottom="1" header="0.5" footer="0.5"/>
  <pageSetup scale="4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2"/>
  <sheetViews>
    <sheetView zoomScale="85" zoomScaleNormal="85" workbookViewId="0">
      <selection activeCell="E13" sqref="E13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4" t="s">
        <v>30</v>
      </c>
      <c r="B4" s="1"/>
      <c r="C4" s="1"/>
      <c r="D4" s="3" t="s">
        <v>213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20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206</v>
      </c>
      <c r="L8" s="1"/>
      <c r="M8" s="2"/>
      <c r="N8" s="31"/>
    </row>
    <row r="9" spans="1:14" ht="17.25" customHeight="1" x14ac:dyDescent="0.25">
      <c r="A9" s="8" t="s">
        <v>34</v>
      </c>
      <c r="B9" s="1"/>
      <c r="C9" s="1"/>
      <c r="D9" s="1"/>
      <c r="E9" s="75"/>
      <c r="F9" s="2"/>
      <c r="G9" s="2"/>
      <c r="H9" s="1"/>
      <c r="I9" s="1"/>
      <c r="J9" s="1"/>
      <c r="K9" s="8" t="s">
        <v>36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 t="s">
        <v>177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77" t="s">
        <v>217</v>
      </c>
      <c r="B13" s="78"/>
      <c r="C13" s="79"/>
      <c r="D13" s="80"/>
      <c r="E13" s="81" t="s">
        <v>218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82" t="s">
        <v>214</v>
      </c>
      <c r="B14" s="83"/>
      <c r="C14" s="83"/>
      <c r="D14" s="83" t="s">
        <v>215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1"/>
      <c r="B15" s="1"/>
      <c r="C15" s="15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0" type="noConversion"/>
  <pageMargins left="0.75" right="0.75" top="1" bottom="1" header="0.5" footer="0.5"/>
  <pageSetup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2"/>
  <sheetViews>
    <sheetView zoomScaleNormal="100" workbookViewId="0">
      <selection activeCell="E13" sqref="E13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4" t="s">
        <v>32</v>
      </c>
      <c r="B4" s="1"/>
      <c r="C4" s="1"/>
      <c r="D4" s="3" t="s">
        <v>216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21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222</v>
      </c>
      <c r="L8" s="1"/>
      <c r="M8" s="2"/>
      <c r="N8" s="31"/>
    </row>
    <row r="9" spans="1:14" ht="17.25" customHeight="1" x14ac:dyDescent="0.25">
      <c r="A9" s="8" t="s">
        <v>33</v>
      </c>
      <c r="B9" s="1"/>
      <c r="C9" s="1"/>
      <c r="D9" s="1"/>
      <c r="E9" s="75"/>
      <c r="F9" s="2"/>
      <c r="G9" s="2"/>
      <c r="H9" s="1"/>
      <c r="I9" s="1"/>
      <c r="J9" s="1"/>
      <c r="K9" s="8" t="s">
        <v>223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 t="s">
        <v>225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77" t="s">
        <v>219</v>
      </c>
      <c r="B13" s="78"/>
      <c r="C13" s="79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82" t="s">
        <v>220</v>
      </c>
      <c r="B14" s="83"/>
      <c r="C14" s="83"/>
      <c r="D14" s="83" t="s">
        <v>221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6" type="noConversion"/>
  <pageMargins left="0.75" right="0.75" top="1" bottom="1" header="0.5" footer="0.5"/>
  <pageSetup scale="4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75AB-9EA1-49C6-AC50-F7B9768BE96E}">
  <dimension ref="A1:N52"/>
  <sheetViews>
    <sheetView zoomScaleNormal="100" workbookViewId="0">
      <selection activeCell="G11" sqref="G11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4" t="s">
        <v>251</v>
      </c>
      <c r="B4" s="1"/>
      <c r="C4" s="1"/>
      <c r="D4" s="3" t="s">
        <v>224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21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228</v>
      </c>
      <c r="L8" s="1"/>
      <c r="M8" s="2"/>
      <c r="N8" s="31"/>
    </row>
    <row r="9" spans="1:14" ht="17.25" customHeight="1" x14ac:dyDescent="0.25">
      <c r="A9" s="8" t="s">
        <v>33</v>
      </c>
      <c r="B9" s="1"/>
      <c r="C9" s="1"/>
      <c r="D9" s="1"/>
      <c r="E9" s="75"/>
      <c r="F9" s="2"/>
      <c r="G9" s="2"/>
      <c r="H9" s="1"/>
      <c r="I9" s="1"/>
      <c r="J9" s="1"/>
      <c r="K9" s="8" t="s">
        <v>37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 t="s">
        <v>226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77" t="s">
        <v>208</v>
      </c>
      <c r="B13" s="78"/>
      <c r="C13" s="79"/>
      <c r="D13" s="80"/>
      <c r="E13" s="81" t="s">
        <v>178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82" t="s">
        <v>209</v>
      </c>
      <c r="B14" s="83"/>
      <c r="C14" s="83"/>
      <c r="D14" s="83" t="s">
        <v>210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2"/>
  <sheetViews>
    <sheetView zoomScaleNormal="100" workbookViewId="0">
      <selection activeCell="A7" sqref="A7:E15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59" t="s">
        <v>156</v>
      </c>
      <c r="B4" s="1"/>
      <c r="C4" s="1"/>
      <c r="D4" s="1"/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58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60" t="s">
        <v>157</v>
      </c>
      <c r="B6" s="1"/>
      <c r="C6" s="1"/>
      <c r="D6" s="1"/>
      <c r="E6" s="1"/>
      <c r="F6" s="1"/>
      <c r="G6" s="2"/>
      <c r="H6" s="1"/>
      <c r="I6" s="1"/>
      <c r="J6" s="2"/>
      <c r="K6" s="62" t="s">
        <v>5</v>
      </c>
      <c r="L6" s="63"/>
      <c r="M6" s="64"/>
      <c r="N6" s="65"/>
    </row>
    <row r="7" spans="1:14" ht="17.25" customHeight="1" x14ac:dyDescent="0.25">
      <c r="A7" s="85" t="s">
        <v>21</v>
      </c>
      <c r="B7" s="7"/>
      <c r="C7" s="7"/>
      <c r="D7" s="7"/>
      <c r="E7" s="18"/>
      <c r="F7" s="1"/>
      <c r="G7" s="2"/>
      <c r="H7" s="1"/>
      <c r="I7" s="1"/>
      <c r="J7" s="2"/>
      <c r="K7" s="66" t="s">
        <v>38</v>
      </c>
      <c r="L7" s="58"/>
      <c r="M7" s="57"/>
      <c r="N7" s="67"/>
    </row>
    <row r="8" spans="1:14" ht="17.25" customHeight="1" x14ac:dyDescent="0.25">
      <c r="A8" s="66" t="s">
        <v>23</v>
      </c>
      <c r="B8" s="1"/>
      <c r="C8" s="1"/>
      <c r="D8" s="2"/>
      <c r="E8" s="31"/>
      <c r="F8" s="2"/>
      <c r="G8" s="2"/>
      <c r="H8" s="1"/>
      <c r="I8" s="1"/>
      <c r="J8" s="1"/>
      <c r="K8" s="66" t="s">
        <v>8</v>
      </c>
      <c r="L8" s="57"/>
      <c r="M8" s="57"/>
      <c r="N8" s="67"/>
    </row>
    <row r="9" spans="1:14" ht="17.25" customHeight="1" x14ac:dyDescent="0.25">
      <c r="A9" s="66" t="s">
        <v>33</v>
      </c>
      <c r="B9" s="1"/>
      <c r="C9" s="1"/>
      <c r="D9" s="2"/>
      <c r="E9" s="75"/>
      <c r="F9" s="2"/>
      <c r="G9" s="2"/>
      <c r="H9" s="1"/>
      <c r="I9" s="1"/>
      <c r="J9" s="1"/>
      <c r="K9" s="66" t="s">
        <v>6</v>
      </c>
      <c r="L9" s="58"/>
      <c r="M9" s="57"/>
      <c r="N9" s="67"/>
    </row>
    <row r="10" spans="1:14" ht="17.25" customHeight="1" x14ac:dyDescent="0.25">
      <c r="A10" s="66" t="s">
        <v>158</v>
      </c>
      <c r="B10" s="2"/>
      <c r="C10" s="2"/>
      <c r="D10" s="1"/>
      <c r="E10" s="75"/>
      <c r="F10" s="2"/>
      <c r="G10" s="2"/>
      <c r="H10" s="1"/>
      <c r="I10" s="1"/>
      <c r="J10" s="1"/>
      <c r="K10" s="68" t="s">
        <v>159</v>
      </c>
      <c r="L10" s="69"/>
      <c r="M10" s="69"/>
      <c r="N10" s="70"/>
    </row>
    <row r="11" spans="1:14" ht="17.25" customHeight="1" x14ac:dyDescent="0.3">
      <c r="A11" s="66" t="s">
        <v>179</v>
      </c>
      <c r="B11" s="2"/>
      <c r="C11" s="2"/>
      <c r="D11" s="2"/>
      <c r="E11" s="75"/>
      <c r="F11" s="2"/>
      <c r="G11" s="1"/>
      <c r="H11" s="1"/>
      <c r="I11" s="1"/>
      <c r="J11" s="1"/>
      <c r="K11" s="61"/>
      <c r="L11" s="61"/>
      <c r="M11" s="61"/>
      <c r="N11" s="61"/>
    </row>
    <row r="12" spans="1:14" ht="17.25" customHeight="1" x14ac:dyDescent="0.25">
      <c r="A12" s="66"/>
      <c r="B12" s="1"/>
      <c r="C12" s="76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86" t="s">
        <v>181</v>
      </c>
      <c r="B13" s="79"/>
      <c r="C13" s="79"/>
      <c r="D13" s="87" t="s">
        <v>182</v>
      </c>
      <c r="E13" s="88"/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82" t="s">
        <v>180</v>
      </c>
      <c r="B14" s="89"/>
      <c r="C14" s="89"/>
      <c r="D14" s="89"/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58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2"/>
  <sheetViews>
    <sheetView zoomScaleNormal="100" workbookViewId="0">
      <selection activeCell="E13" sqref="E13"/>
    </sheetView>
  </sheetViews>
  <sheetFormatPr defaultColWidth="9.21875" defaultRowHeight="13.2" x14ac:dyDescent="0.25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5" customHeight="1" x14ac:dyDescent="0.3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5" customHeight="1" x14ac:dyDescent="0.3">
      <c r="A4" s="59" t="s">
        <v>160</v>
      </c>
      <c r="B4" s="1"/>
      <c r="C4" s="1"/>
      <c r="D4" s="1"/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60" t="s">
        <v>161</v>
      </c>
      <c r="B6" s="58"/>
      <c r="C6" s="58"/>
      <c r="D6" s="58"/>
      <c r="E6" s="58"/>
      <c r="F6" s="60" t="s">
        <v>162</v>
      </c>
      <c r="G6" s="58"/>
      <c r="H6" s="57"/>
      <c r="I6" s="57"/>
      <c r="J6" s="57"/>
      <c r="K6" s="62" t="s">
        <v>5</v>
      </c>
      <c r="L6" s="63"/>
      <c r="M6" s="64"/>
      <c r="N6" s="65"/>
    </row>
    <row r="7" spans="1:14" ht="17.25" customHeight="1" x14ac:dyDescent="0.25">
      <c r="A7" s="85" t="s">
        <v>20</v>
      </c>
      <c r="B7" s="7"/>
      <c r="C7" s="7"/>
      <c r="D7" s="18"/>
      <c r="E7" s="1"/>
      <c r="F7" s="85" t="s">
        <v>163</v>
      </c>
      <c r="G7" s="64"/>
      <c r="H7" s="65"/>
      <c r="I7" s="57"/>
      <c r="J7" s="57"/>
      <c r="K7" s="66" t="s">
        <v>38</v>
      </c>
      <c r="L7" s="58"/>
      <c r="M7" s="57"/>
      <c r="N7" s="67"/>
    </row>
    <row r="8" spans="1:14" ht="17.25" customHeight="1" x14ac:dyDescent="0.25">
      <c r="A8" s="66" t="s">
        <v>23</v>
      </c>
      <c r="B8" s="1"/>
      <c r="C8" s="1"/>
      <c r="D8" s="31"/>
      <c r="E8" s="2"/>
      <c r="F8" s="66" t="s">
        <v>187</v>
      </c>
      <c r="G8" s="57"/>
      <c r="H8" s="67"/>
      <c r="I8" s="57"/>
      <c r="J8" s="58"/>
      <c r="K8" s="66" t="s">
        <v>8</v>
      </c>
      <c r="L8" s="58"/>
      <c r="M8" s="57"/>
      <c r="N8" s="67"/>
    </row>
    <row r="9" spans="1:14" ht="17.25" customHeight="1" x14ac:dyDescent="0.25">
      <c r="A9" s="66" t="s">
        <v>183</v>
      </c>
      <c r="B9" s="1"/>
      <c r="C9" s="1"/>
      <c r="D9" s="31"/>
      <c r="E9" s="1"/>
      <c r="F9" s="66" t="s">
        <v>164</v>
      </c>
      <c r="G9" s="57"/>
      <c r="H9" s="67"/>
      <c r="I9" s="57"/>
      <c r="J9" s="58"/>
      <c r="K9" s="66" t="s">
        <v>6</v>
      </c>
      <c r="L9" s="58"/>
      <c r="M9" s="57"/>
      <c r="N9" s="67"/>
    </row>
    <row r="10" spans="1:14" ht="17.25" customHeight="1" x14ac:dyDescent="0.25">
      <c r="A10" s="66" t="s">
        <v>192</v>
      </c>
      <c r="B10" s="2"/>
      <c r="C10" s="2"/>
      <c r="D10" s="75"/>
      <c r="E10" s="1"/>
      <c r="F10" s="68" t="s">
        <v>188</v>
      </c>
      <c r="G10" s="72"/>
      <c r="H10" s="73"/>
      <c r="I10" s="57"/>
      <c r="J10" s="58"/>
      <c r="K10" s="68" t="s">
        <v>159</v>
      </c>
      <c r="L10" s="69"/>
      <c r="M10" s="69"/>
      <c r="N10" s="70"/>
    </row>
    <row r="11" spans="1:14" ht="17.25" customHeight="1" x14ac:dyDescent="0.3">
      <c r="A11" s="66" t="s">
        <v>191</v>
      </c>
      <c r="B11" s="2"/>
      <c r="C11" s="2"/>
      <c r="D11" s="31"/>
      <c r="E11" s="1"/>
      <c r="F11" s="58"/>
      <c r="G11" s="58"/>
      <c r="H11" s="58"/>
      <c r="I11" s="58"/>
      <c r="J11" s="58"/>
      <c r="K11" s="61"/>
      <c r="L11" s="61"/>
      <c r="M11" s="61"/>
      <c r="N11" s="61"/>
    </row>
    <row r="12" spans="1:14" ht="17.25" customHeight="1" x14ac:dyDescent="0.25">
      <c r="A12" s="66" t="s">
        <v>179</v>
      </c>
      <c r="B12" s="1"/>
      <c r="C12" s="76"/>
      <c r="D12" s="90"/>
      <c r="E12" s="1"/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17.25" customHeight="1" x14ac:dyDescent="0.3">
      <c r="A13" s="86" t="s">
        <v>184</v>
      </c>
      <c r="B13" s="79"/>
      <c r="C13" s="79"/>
      <c r="D13" s="81" t="s">
        <v>185</v>
      </c>
      <c r="E13" s="9"/>
      <c r="F13" s="60"/>
      <c r="G13" s="60"/>
      <c r="H13" s="71"/>
      <c r="I13" s="58"/>
      <c r="J13" s="58"/>
      <c r="K13" s="58"/>
      <c r="L13" s="58"/>
      <c r="M13" s="58"/>
      <c r="N13" s="58"/>
    </row>
    <row r="14" spans="1:14" ht="17.25" customHeight="1" x14ac:dyDescent="0.3">
      <c r="A14" s="82" t="s">
        <v>186</v>
      </c>
      <c r="B14" s="89"/>
      <c r="C14" s="89"/>
      <c r="D14" s="84"/>
      <c r="E14" s="9"/>
      <c r="F14" s="58"/>
      <c r="G14" s="58"/>
      <c r="H14" s="58"/>
      <c r="I14" s="58"/>
      <c r="J14" s="58"/>
      <c r="K14" s="58"/>
      <c r="L14" s="58"/>
      <c r="M14" s="58"/>
      <c r="N14" s="58"/>
    </row>
    <row r="15" spans="1:14" ht="17.25" customHeight="1" thickBot="1" x14ac:dyDescent="0.3">
      <c r="A15" s="58"/>
      <c r="B15" s="2"/>
      <c r="C15" s="2"/>
      <c r="D15" s="2"/>
      <c r="E15" s="2"/>
      <c r="F15" s="58"/>
      <c r="G15" s="58"/>
      <c r="H15" s="58"/>
      <c r="I15" s="58"/>
      <c r="J15" s="58"/>
      <c r="K15" s="58"/>
      <c r="L15" s="58"/>
      <c r="M15" s="58"/>
      <c r="N15" s="58"/>
    </row>
    <row r="16" spans="1:14" ht="57.75" customHeight="1" thickBot="1" x14ac:dyDescent="0.3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5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5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5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5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5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5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5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5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5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5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5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5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5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5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5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BIB Filing General" ma:contentTypeID="0x010100F3AFCF3349ED40718C97123C52C83EDE007EEDBF2B7AAD9A4EB0228E2FC1A4D23D" ma:contentTypeVersion="0" ma:contentTypeDescription="" ma:contentTypeScope="" ma:versionID="6545d142e091fe1d906fe0d4e95c58e2">
  <xsd:schema xmlns:xsd="http://www.w3.org/2001/XMLSchema" xmlns:p="http://schemas.microsoft.com/office/2006/metadata/properties" xmlns:ns2="23E98875-1D92-4B87-80BD-506B179933D3" targetNamespace="http://schemas.microsoft.com/office/2006/metadata/properties" ma:root="true" ma:fieldsID="82c5971a24f8ac0398e13d5ed2bcfdfc" ns2:_="">
    <xsd:import namespace="23E98875-1D92-4B87-80BD-506B179933D3"/>
    <xsd:element name="properties">
      <xsd:complexType>
        <xsd:sequence>
          <xsd:element name="documentManagement">
            <xsd:complexType>
              <xsd:all>
                <xsd:element ref="ns2:Year"/>
                <xsd:element ref="ns2:Comment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3E98875-1D92-4B87-80BD-506B179933D3" elementFormDefault="qualified">
    <xsd:import namespace="http://schemas.microsoft.com/office/2006/documentManagement/types"/>
    <xsd:element name="Year" ma:index="8" ma:displayName="Year" ma:internalName="Year">
      <xsd:simpleType>
        <xsd:restriction base="dms:Unknown"/>
      </xsd:simpleType>
    </xsd:element>
    <xsd:element name="Comments" ma:index="9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Year xmlns="23E98875-1D92-4B87-80BD-506B179933D3">2010</Year>
    <Comments xmlns="23E98875-1D92-4B87-80BD-506B179933D3">Filings Guidelines Package</Comments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559F71C-7C43-48AD-B992-413AC76ED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E6EF71-2733-41E9-84F8-99636BBB6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98875-1D92-4B87-80BD-506B179933D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B3874AA-E10B-417D-BDE0-3DE007F38AAE}">
  <ds:schemaRefs>
    <ds:schemaRef ds:uri="23E98875-1D92-4B87-80BD-506B179933D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0F2803C0-396F-46FC-BC15-9730D1B9A87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Territory List</vt:lpstr>
      <vt:lpstr>Comp Info</vt:lpstr>
      <vt:lpstr>Commercial 1</vt:lpstr>
      <vt:lpstr>Commercial 2</vt:lpstr>
      <vt:lpstr>Commercial 3</vt:lpstr>
      <vt:lpstr>Commercial 4</vt:lpstr>
      <vt:lpstr>Commercial 5</vt:lpstr>
      <vt:lpstr>Taxi 1</vt:lpstr>
      <vt:lpstr>Taxi 2</vt:lpstr>
      <vt:lpstr>Interurban 1</vt:lpstr>
      <vt:lpstr>Interurban 2</vt:lpstr>
      <vt:lpstr>Interurban 3</vt:lpstr>
      <vt:lpstr>Interurban 4</vt:lpstr>
      <vt:lpstr>Codes</vt:lpstr>
      <vt:lpstr>DaysList</vt:lpstr>
      <vt:lpstr>MonthsList</vt:lpstr>
      <vt:lpstr>NSCompany</vt:lpstr>
      <vt:lpstr>StatusList</vt:lpstr>
      <vt:lpstr>YearsList</vt:lpstr>
    </vt:vector>
  </TitlesOfParts>
  <Company>IBC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J.Bundus</dc:creator>
  <cp:lastModifiedBy>Cotnam, Barry</cp:lastModifiedBy>
  <cp:lastPrinted>2009-12-15T14:37:22Z</cp:lastPrinted>
  <dcterms:created xsi:type="dcterms:W3CDTF">2009-06-09T17:27:46Z</dcterms:created>
  <dcterms:modified xsi:type="dcterms:W3CDTF">2026-02-04T14:26:31Z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NBIB Filing General</vt:lpwstr>
  </property>
</Properties>
</file>